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537" firstSheet="1" activeTab="4"/>
  </bookViews>
  <sheets>
    <sheet name="Placa 1" sheetId="1" r:id="rId1"/>
    <sheet name="Placa 2" sheetId="2" r:id="rId2"/>
    <sheet name="Recop Total" sheetId="3" r:id="rId3"/>
    <sheet name="Fig PAPER" sheetId="4" r:id="rId4"/>
    <sheet name="Estadistica" sheetId="5" r:id="rId5"/>
  </sheets>
  <definedNames>
    <definedName name="_xlfn.T.TEST" hidden="1">#NAME?</definedName>
    <definedName name="_xlnm.Print_Area" localSheetId="4">'Estadistica'!$B$1:$M$31</definedName>
    <definedName name="_xlnm.Print_Area" localSheetId="3">'Fig PAPER'!$B$1:$M$10</definedName>
    <definedName name="_xlnm.Print_Area" localSheetId="0">'Placa 1'!$A$1:$N$54</definedName>
    <definedName name="_xlnm.Print_Area" localSheetId="1">'Placa 2'!$A$1:$N$53</definedName>
    <definedName name="_xlnm.Print_Area" localSheetId="2">'Recop Total'!$A$1:$Q$60</definedName>
  </definedNames>
  <calcPr fullCalcOnLoad="1"/>
</workbook>
</file>

<file path=xl/sharedStrings.xml><?xml version="1.0" encoding="utf-8"?>
<sst xmlns="http://schemas.openxmlformats.org/spreadsheetml/2006/main" count="360" uniqueCount="66">
  <si>
    <t>Placa 1</t>
  </si>
  <si>
    <t>Measurement count: 1   Filter: 450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</si>
  <si>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</si>
  <si>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</si>
  <si>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</si>
  <si>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</si>
  <si>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</si>
  <si>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</si>
  <si>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</si>
  <si>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</si>
  <si>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</si>
  <si>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</si>
  <si>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</si>
  <si>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</si>
  <si>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</si>
  <si>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</si>
  <si>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</si>
  <si>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</si>
  <si>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</si>
  <si>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</si>
  <si>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</si>
  <si>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</si>
  <si>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Measurement count: 1   Filter: 620</t>
  </si>
  <si>
    <t>Resta de los valores 620 a los valores de 450</t>
  </si>
  <si>
    <t>M-280 GLA</t>
  </si>
  <si>
    <t>M-280 GFP</t>
  </si>
  <si>
    <t>No dil</t>
  </si>
  <si>
    <t>Dil 1/6</t>
  </si>
  <si>
    <t>Acetico</t>
  </si>
  <si>
    <t>Céls</t>
  </si>
  <si>
    <t>Mean</t>
  </si>
  <si>
    <t>STDV</t>
  </si>
  <si>
    <t>CV%</t>
  </si>
  <si>
    <t>Placa 2</t>
  </si>
  <si>
    <r>
      <t xml:space="preserve">Measurement count: 1   Filter: </t>
    </r>
    <r>
      <rPr>
        <b/>
        <sz val="10"/>
        <color indexed="8"/>
        <rFont val="Arial"/>
        <family val="2"/>
      </rPr>
      <t>450</t>
    </r>
  </si>
  <si>
    <r>
      <t xml:space="preserve">Measurement count: 1   Filter: </t>
    </r>
    <r>
      <rPr>
        <b/>
        <sz val="10"/>
        <color indexed="8"/>
        <rFont val="Arial"/>
        <family val="2"/>
      </rPr>
      <t>620</t>
    </r>
  </si>
  <si>
    <t>MyOne GLA</t>
  </si>
  <si>
    <t>MyOne GFP</t>
  </si>
  <si>
    <t>PBS</t>
  </si>
  <si>
    <t>Well</t>
  </si>
  <si>
    <t>Efecto tampón sobre células</t>
  </si>
  <si>
    <t>Parece que el acético tiene algo más de efecto tóxico sobre las células que el PBS, lo cual ya era de esperar</t>
  </si>
  <si>
    <t>De todas maneras, el acético sólo disminuye la viabilidad, según nuestros datos, en un 9%</t>
  </si>
  <si>
    <t>Calculando viabilidad respecto a las células sin tratar</t>
  </si>
  <si>
    <t>Perc %</t>
  </si>
  <si>
    <t>Calculando viabilidad respecto a las tratadas con buffer</t>
  </si>
  <si>
    <t>M280-GLA</t>
  </si>
  <si>
    <t>M280-GFP</t>
  </si>
  <si>
    <t>MyOne-GLA</t>
  </si>
  <si>
    <t>MyOne-GFP</t>
  </si>
  <si>
    <t>Error</t>
  </si>
  <si>
    <t>En porcentaje respecto a sus respectivas células solas</t>
  </si>
  <si>
    <t>Acetic acid</t>
  </si>
  <si>
    <t>M280GFP</t>
  </si>
  <si>
    <t>SEM</t>
  </si>
  <si>
    <t>Cells + Acet</t>
  </si>
  <si>
    <t>Cells</t>
  </si>
  <si>
    <t>Cells + PBS</t>
  </si>
  <si>
    <t>A continuación, porcentaje respecto a las células solas en su propia placa:</t>
  </si>
  <si>
    <t>Buffer vs cels:</t>
  </si>
  <si>
    <t>MPs vs cels:</t>
  </si>
  <si>
    <t>MPs vs buffer:</t>
  </si>
  <si>
    <t>En rojo, los cálculos de p que no tienen sentido ya que estas MPs no están en el buffer testado en esa placa (error mío al diseñar cómo sembrar placas)</t>
  </si>
  <si>
    <t>Valores "crudos" de lecturas placas MTT (sólo valores MPs diluidas 1/6)</t>
  </si>
  <si>
    <t>Gráfica con los porcentajes (mean + SEM):</t>
  </si>
  <si>
    <t>None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</si>
</sst>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00000"/>
    <numFmt numFmtId="179" formatCode="0.0000"/>
    <numFmt numFmtId="180" formatCode="0.0"/>
    <numFmt numFmtId="181" formatCode="#,#00%"/>
  </numFmts>
  <fonts count="51">
    <font>
      <sz val="1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73" fontId="0" fillId="0" borderId="11" xfId="53" applyNumberFormat="1" applyFont="1" applyBorder="1" applyAlignment="1">
      <alignment horizontal="center"/>
    </xf>
    <xf numFmtId="173" fontId="0" fillId="0" borderId="12" xfId="53" applyNumberFormat="1" applyFont="1" applyBorder="1" applyAlignment="1">
      <alignment horizontal="center"/>
    </xf>
    <xf numFmtId="173" fontId="0" fillId="0" borderId="19" xfId="53" applyNumberFormat="1" applyFont="1" applyBorder="1" applyAlignment="1">
      <alignment horizontal="center"/>
    </xf>
    <xf numFmtId="173" fontId="4" fillId="0" borderId="11" xfId="53" applyNumberFormat="1" applyFont="1" applyBorder="1" applyAlignment="1">
      <alignment horizontal="center"/>
    </xf>
    <xf numFmtId="173" fontId="4" fillId="0" borderId="12" xfId="53" applyNumberFormat="1" applyFont="1" applyBorder="1" applyAlignment="1">
      <alignment horizontal="center"/>
    </xf>
    <xf numFmtId="173" fontId="4" fillId="0" borderId="19" xfId="53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  <xf numFmtId="173" fontId="2" fillId="0" borderId="20" xfId="53" applyNumberFormat="1" applyFont="1" applyBorder="1" applyAlignment="1">
      <alignment horizontal="center"/>
    </xf>
    <xf numFmtId="173" fontId="2" fillId="0" borderId="21" xfId="53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3" fontId="2" fillId="0" borderId="32" xfId="53" applyNumberFormat="1" applyFont="1" applyBorder="1" applyAlignment="1">
      <alignment horizontal="center"/>
    </xf>
    <xf numFmtId="173" fontId="2" fillId="0" borderId="33" xfId="53" applyNumberFormat="1" applyFont="1" applyBorder="1" applyAlignment="1">
      <alignment horizontal="center"/>
    </xf>
    <xf numFmtId="173" fontId="2" fillId="0" borderId="34" xfId="53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173" fontId="2" fillId="0" borderId="36" xfId="53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6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0" xfId="0" applyFont="1" applyAlignment="1">
      <alignment/>
    </xf>
    <xf numFmtId="172" fontId="2" fillId="0" borderId="14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172" fontId="2" fillId="0" borderId="38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2" fillId="0" borderId="14" xfId="53" applyFont="1" applyBorder="1" applyAlignment="1">
      <alignment horizontal="center" vertical="center"/>
    </xf>
    <xf numFmtId="9" fontId="2" fillId="0" borderId="28" xfId="53" applyFont="1" applyBorder="1" applyAlignment="1">
      <alignment horizontal="center" vertical="center"/>
    </xf>
    <xf numFmtId="9" fontId="2" fillId="0" borderId="39" xfId="53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9" fontId="2" fillId="0" borderId="0" xfId="53" applyFont="1" applyFill="1" applyBorder="1" applyAlignment="1">
      <alignment horizontal="center" vertical="center"/>
    </xf>
    <xf numFmtId="9" fontId="3" fillId="0" borderId="31" xfId="53" applyFont="1" applyBorder="1" applyAlignment="1">
      <alignment horizontal="center" vertical="center"/>
    </xf>
    <xf numFmtId="9" fontId="0" fillId="0" borderId="24" xfId="53" applyFont="1" applyBorder="1" applyAlignment="1">
      <alignment horizontal="center"/>
    </xf>
    <xf numFmtId="10" fontId="0" fillId="0" borderId="52" xfId="53" applyNumberFormat="1" applyFont="1" applyBorder="1" applyAlignment="1">
      <alignment horizontal="center"/>
    </xf>
    <xf numFmtId="9" fontId="3" fillId="0" borderId="57" xfId="53" applyFont="1" applyBorder="1" applyAlignment="1">
      <alignment horizontal="center" vertical="center"/>
    </xf>
    <xf numFmtId="9" fontId="0" fillId="0" borderId="58" xfId="53" applyFont="1" applyBorder="1" applyAlignment="1">
      <alignment horizontal="center"/>
    </xf>
    <xf numFmtId="10" fontId="0" fillId="0" borderId="59" xfId="53" applyNumberFormat="1" applyFont="1" applyBorder="1" applyAlignment="1">
      <alignment horizontal="center"/>
    </xf>
    <xf numFmtId="9" fontId="0" fillId="0" borderId="58" xfId="53" applyFont="1" applyBorder="1" applyAlignment="1">
      <alignment horizontal="center" vertical="center"/>
    </xf>
    <xf numFmtId="9" fontId="0" fillId="0" borderId="25" xfId="53" applyFont="1" applyBorder="1" applyAlignment="1">
      <alignment horizontal="center" vertical="center"/>
    </xf>
    <xf numFmtId="9" fontId="0" fillId="0" borderId="24" xfId="53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0" fontId="7" fillId="0" borderId="59" xfId="53" applyNumberFormat="1" applyFont="1" applyBorder="1" applyAlignment="1">
      <alignment horizontal="center" vertical="center"/>
    </xf>
    <xf numFmtId="10" fontId="7" fillId="0" borderId="35" xfId="53" applyNumberFormat="1" applyFont="1" applyBorder="1" applyAlignment="1">
      <alignment horizontal="center" vertical="center"/>
    </xf>
    <xf numFmtId="10" fontId="7" fillId="0" borderId="52" xfId="53" applyNumberFormat="1" applyFont="1" applyBorder="1" applyAlignment="1">
      <alignment horizontal="center" vertical="center"/>
    </xf>
    <xf numFmtId="9" fontId="1" fillId="0" borderId="49" xfId="53" applyFont="1" applyBorder="1" applyAlignment="1">
      <alignment horizontal="center" vertical="center"/>
    </xf>
    <xf numFmtId="9" fontId="1" fillId="0" borderId="46" xfId="53" applyFont="1" applyBorder="1" applyAlignment="1">
      <alignment horizontal="center" vertical="center"/>
    </xf>
    <xf numFmtId="9" fontId="1" fillId="0" borderId="20" xfId="53" applyFont="1" applyBorder="1" applyAlignment="1">
      <alignment horizontal="center" vertical="center"/>
    </xf>
    <xf numFmtId="9" fontId="4" fillId="0" borderId="60" xfId="53" applyFont="1" applyBorder="1" applyAlignment="1">
      <alignment horizontal="center" vertical="center"/>
    </xf>
    <xf numFmtId="9" fontId="4" fillId="0" borderId="14" xfId="53" applyFont="1" applyBorder="1" applyAlignment="1">
      <alignment horizontal="center" vertical="center"/>
    </xf>
    <xf numFmtId="9" fontId="4" fillId="0" borderId="39" xfId="53" applyFont="1" applyBorder="1" applyAlignment="1">
      <alignment horizontal="center" vertical="center"/>
    </xf>
    <xf numFmtId="9" fontId="4" fillId="0" borderId="28" xfId="53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172" fontId="3" fillId="0" borderId="3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2" fontId="0" fillId="0" borderId="3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173" fontId="3" fillId="0" borderId="41" xfId="53" applyNumberFormat="1" applyFont="1" applyBorder="1" applyAlignment="1">
      <alignment horizontal="center" vertical="center"/>
    </xf>
    <xf numFmtId="173" fontId="3" fillId="0" borderId="66" xfId="53" applyNumberFormat="1" applyFont="1" applyBorder="1" applyAlignment="1">
      <alignment horizontal="center" vertical="center"/>
    </xf>
    <xf numFmtId="173" fontId="3" fillId="0" borderId="67" xfId="5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2" fontId="49" fillId="0" borderId="68" xfId="0" applyNumberFormat="1" applyFont="1" applyBorder="1" applyAlignment="1">
      <alignment horizontal="center" vertical="center"/>
    </xf>
    <xf numFmtId="172" fontId="2" fillId="0" borderId="39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2" fontId="2" fillId="0" borderId="69" xfId="0" applyNumberFormat="1" applyFont="1" applyBorder="1" applyAlignment="1">
      <alignment horizontal="center" vertical="center"/>
    </xf>
    <xf numFmtId="172" fontId="2" fillId="0" borderId="70" xfId="0" applyNumberFormat="1" applyFont="1" applyBorder="1" applyAlignment="1">
      <alignment horizontal="center" vertical="center"/>
    </xf>
    <xf numFmtId="172" fontId="2" fillId="0" borderId="71" xfId="0" applyNumberFormat="1" applyFont="1" applyBorder="1" applyAlignment="1">
      <alignment horizontal="center" vertical="center"/>
    </xf>
    <xf numFmtId="172" fontId="2" fillId="0" borderId="7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2" fontId="2" fillId="0" borderId="41" xfId="0" applyNumberFormat="1" applyFont="1" applyBorder="1" applyAlignment="1">
      <alignment horizontal="center" vertical="center"/>
    </xf>
    <xf numFmtId="172" fontId="2" fillId="0" borderId="66" xfId="0" applyNumberFormat="1" applyFont="1" applyBorder="1" applyAlignment="1">
      <alignment horizontal="center" vertical="center"/>
    </xf>
    <xf numFmtId="172" fontId="2" fillId="0" borderId="73" xfId="0" applyNumberFormat="1" applyFont="1" applyBorder="1" applyAlignment="1">
      <alignment horizontal="center" vertical="center"/>
    </xf>
    <xf numFmtId="172" fontId="2" fillId="0" borderId="74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67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46" xfId="0" applyNumberFormat="1" applyFont="1" applyBorder="1" applyAlignment="1">
      <alignment horizontal="center" vertical="center"/>
    </xf>
    <xf numFmtId="172" fontId="3" fillId="0" borderId="75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73" fontId="3" fillId="0" borderId="0" xfId="53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2" fontId="2" fillId="0" borderId="58" xfId="0" applyNumberFormat="1" applyFon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 vertical="center"/>
    </xf>
    <xf numFmtId="172" fontId="2" fillId="0" borderId="59" xfId="0" applyNumberFormat="1" applyFont="1" applyBorder="1" applyAlignment="1">
      <alignment horizontal="center" vertical="center"/>
    </xf>
    <xf numFmtId="173" fontId="3" fillId="0" borderId="49" xfId="53" applyNumberFormat="1" applyFon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173" fontId="3" fillId="0" borderId="59" xfId="53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MPs citotoxicity</a:t>
            </a:r>
          </a:p>
        </c:rich>
      </c:tx>
      <c:layout>
        <c:manualLayout>
          <c:xMode val="factor"/>
          <c:yMode val="factor"/>
          <c:x val="0.01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975"/>
          <c:w val="0.85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PAPER'!$B$25:$H$25</c:f>
              <c:strCache>
                <c:ptCount val="1"/>
                <c:pt idx="0">
                  <c:v>Céls PBS Acetic acid M280-GLA MyOne-GLA M280-GFP MyOne-GFP</c:v>
                </c:pt>
              </c:strCache>
            </c:strRef>
          </c:tx>
          <c:spPr>
            <a:gradFill rotWithShape="1">
              <a:gsLst>
                <a:gs pos="0">
                  <a:srgbClr val="264478"/>
                </a:gs>
                <a:gs pos="53999">
                  <a:srgbClr val="4D79C7"/>
                </a:gs>
                <a:gs pos="100000">
                  <a:srgbClr val="B4C7E7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'Fig PAPER'!$B$31:$H$31</c:f>
                <c:numCache>
                  <c:ptCount val="7"/>
                  <c:pt idx="0">
                    <c:v>0.0506623009114547</c:v>
                  </c:pt>
                  <c:pt idx="1">
                    <c:v>0.07732048797970886</c:v>
                  </c:pt>
                  <c:pt idx="2">
                    <c:v>0.06748583284019112</c:v>
                  </c:pt>
                  <c:pt idx="3">
                    <c:v>0.04967246030628048</c:v>
                  </c:pt>
                  <c:pt idx="4">
                    <c:v>0.11290430856396176</c:v>
                  </c:pt>
                  <c:pt idx="5">
                    <c:v>0.05785539841959063</c:v>
                  </c:pt>
                  <c:pt idx="6">
                    <c:v>0.09630344858392197</c:v>
                  </c:pt>
                </c:numCache>
              </c:numRef>
            </c:plus>
            <c:minus>
              <c:numRef>
                <c:f>'Fig PAPER'!$B$31:$H$31</c:f>
                <c:numCache>
                  <c:ptCount val="7"/>
                  <c:pt idx="0">
                    <c:v>0.0506623009114547</c:v>
                  </c:pt>
                  <c:pt idx="1">
                    <c:v>0.07732048797970886</c:v>
                  </c:pt>
                  <c:pt idx="2">
                    <c:v>0.06748583284019112</c:v>
                  </c:pt>
                  <c:pt idx="3">
                    <c:v>0.04967246030628048</c:v>
                  </c:pt>
                  <c:pt idx="4">
                    <c:v>0.11290430856396176</c:v>
                  </c:pt>
                  <c:pt idx="5">
                    <c:v>0.05785539841959063</c:v>
                  </c:pt>
                  <c:pt idx="6">
                    <c:v>0.09630344858392197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'Fig PAPER'!$B$25:$H$25</c:f>
              <c:strCache/>
            </c:strRef>
          </c:cat>
          <c:val>
            <c:numRef>
              <c:f>'Fig PAPER'!$B$29:$H$29</c:f>
              <c:numCache/>
            </c:numRef>
          </c:val>
        </c:ser>
        <c:gapWidth val="69"/>
        <c:axId val="56628200"/>
        <c:axId val="39891753"/>
      </c:barChart>
      <c:cat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MPs used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 viability (%)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MPs citotoxicity</a:t>
            </a:r>
          </a:p>
        </c:rich>
      </c:tx>
      <c:layout>
        <c:manualLayout>
          <c:xMode val="factor"/>
          <c:yMode val="factor"/>
          <c:x val="0.02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835"/>
          <c:w val="0.874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Estadistica!$C$47:$I$47</c:f>
                <c:numCache>
                  <c:ptCount val="7"/>
                  <c:pt idx="0">
                    <c:v>0.0506623009114547</c:v>
                  </c:pt>
                  <c:pt idx="1">
                    <c:v>0.0006271279051827899</c:v>
                  </c:pt>
                  <c:pt idx="2">
                    <c:v>0.06748583284019112</c:v>
                  </c:pt>
                  <c:pt idx="3">
                    <c:v>0.05785539841959063</c:v>
                  </c:pt>
                  <c:pt idx="4">
                    <c:v>0.09630344858392197</c:v>
                  </c:pt>
                  <c:pt idx="5">
                    <c:v>0.04967246030628048</c:v>
                  </c:pt>
                  <c:pt idx="6">
                    <c:v>0.09218780206186761</c:v>
                  </c:pt>
                </c:numCache>
              </c:numRef>
            </c:plus>
            <c:minus>
              <c:numRef>
                <c:f>Estadistica!$C$47:$I$47</c:f>
                <c:numCache>
                  <c:ptCount val="7"/>
                  <c:pt idx="0">
                    <c:v>0.0506623009114547</c:v>
                  </c:pt>
                  <c:pt idx="1">
                    <c:v>0.0006271279051827899</c:v>
                  </c:pt>
                  <c:pt idx="2">
                    <c:v>0.06748583284019112</c:v>
                  </c:pt>
                  <c:pt idx="3">
                    <c:v>0.05785539841959063</c:v>
                  </c:pt>
                  <c:pt idx="4">
                    <c:v>0.09630344858392197</c:v>
                  </c:pt>
                  <c:pt idx="5">
                    <c:v>0.04967246030628048</c:v>
                  </c:pt>
                  <c:pt idx="6">
                    <c:v>0.09218780206186761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Estadistica!$C$41:$I$41</c:f>
              <c:strCache/>
            </c:strRef>
          </c:cat>
          <c:val>
            <c:numRef>
              <c:f>Estadistica!$C$45:$I$45</c:f>
              <c:numCache/>
            </c:numRef>
          </c:val>
        </c:ser>
        <c:gapWidth val="70"/>
        <c:axId val="23481458"/>
        <c:axId val="10006531"/>
      </c:bar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 viability (%)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1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31</xdr:row>
      <xdr:rowOff>228600</xdr:rowOff>
    </xdr:from>
    <xdr:to>
      <xdr:col>16</xdr:col>
      <xdr:colOff>447675</xdr:colOff>
      <xdr:row>69</xdr:row>
      <xdr:rowOff>85725</xdr:rowOff>
    </xdr:to>
    <xdr:graphicFrame>
      <xdr:nvGraphicFramePr>
        <xdr:cNvPr id="1" name="Gráfico 2"/>
        <xdr:cNvGraphicFramePr/>
      </xdr:nvGraphicFramePr>
      <xdr:xfrm>
        <a:off x="3228975" y="7705725"/>
        <a:ext cx="86677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48</xdr:row>
      <xdr:rowOff>209550</xdr:rowOff>
    </xdr:from>
    <xdr:to>
      <xdr:col>14</xdr:col>
      <xdr:colOff>323850</xdr:colOff>
      <xdr:row>81</xdr:row>
      <xdr:rowOff>9525</xdr:rowOff>
    </xdr:to>
    <xdr:graphicFrame>
      <xdr:nvGraphicFramePr>
        <xdr:cNvPr id="1" name="Gráfico 1"/>
        <xdr:cNvGraphicFramePr/>
      </xdr:nvGraphicFramePr>
      <xdr:xfrm>
        <a:off x="2847975" y="10906125"/>
        <a:ext cx="8410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6">
      <selection activeCell="J45" sqref="J45"/>
    </sheetView>
  </sheetViews>
  <sheetFormatPr defaultColWidth="8.8515625" defaultRowHeight="12.75" customHeight="1"/>
  <cols>
    <col min="1" max="1" width="7.140625" style="0" customWidth="1"/>
    <col min="2" max="13" width="8.00390625" style="2" customWidth="1"/>
    <col min="14" max="14" width="5.28125" style="0" customWidth="1"/>
  </cols>
  <sheetData>
    <row r="1" ht="17.25" customHeight="1">
      <c r="A1" s="1" t="s">
        <v>0</v>
      </c>
    </row>
    <row r="3" ht="12.75" customHeight="1">
      <c r="A3" t="s">
        <v>1</v>
      </c>
    </row>
    <row r="5" spans="1:14" ht="12.75" customHeight="1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3"/>
    </row>
    <row r="6" spans="1:14" ht="13.5" customHeight="1">
      <c r="A6" s="4" t="s">
        <v>14</v>
      </c>
      <c r="B6" s="5">
        <v>0.202</v>
      </c>
      <c r="C6" s="5">
        <v>0.252</v>
      </c>
      <c r="D6" s="5">
        <v>0.251</v>
      </c>
      <c r="E6" s="5">
        <v>0.251</v>
      </c>
      <c r="F6" s="5">
        <v>0.254</v>
      </c>
      <c r="G6" s="5">
        <v>0.254</v>
      </c>
      <c r="H6" s="5">
        <v>0.2</v>
      </c>
      <c r="I6" s="5">
        <v>0.245</v>
      </c>
      <c r="J6" s="5">
        <v>0.244</v>
      </c>
      <c r="K6" s="5">
        <v>0.245</v>
      </c>
      <c r="L6" s="5">
        <v>0.245</v>
      </c>
      <c r="M6" s="5">
        <v>0.24</v>
      </c>
      <c r="N6" s="3"/>
    </row>
    <row r="7" spans="1:14" ht="13.5" customHeight="1">
      <c r="A7" s="4" t="s">
        <v>15</v>
      </c>
      <c r="B7" s="5">
        <v>0.249</v>
      </c>
      <c r="C7" s="6">
        <v>1.039</v>
      </c>
      <c r="D7" s="5">
        <v>0.255</v>
      </c>
      <c r="E7" s="6">
        <v>0.972</v>
      </c>
      <c r="F7" s="5">
        <v>0.256</v>
      </c>
      <c r="G7" s="6">
        <v>1.728</v>
      </c>
      <c r="H7" s="5">
        <v>0.242</v>
      </c>
      <c r="I7" s="6">
        <v>0.881</v>
      </c>
      <c r="J7" s="5">
        <v>0.254</v>
      </c>
      <c r="K7" s="6">
        <v>1.028</v>
      </c>
      <c r="L7" s="6">
        <v>0.982</v>
      </c>
      <c r="M7" s="5">
        <v>0.256</v>
      </c>
      <c r="N7" s="3"/>
    </row>
    <row r="8" spans="1:14" ht="13.5" customHeight="1">
      <c r="A8" s="4" t="s">
        <v>16</v>
      </c>
      <c r="B8" s="5">
        <v>0.244</v>
      </c>
      <c r="C8" s="5">
        <v>0.254</v>
      </c>
      <c r="D8" s="5">
        <v>0.259</v>
      </c>
      <c r="E8" s="5">
        <v>0.259</v>
      </c>
      <c r="F8" s="5">
        <v>0.259</v>
      </c>
      <c r="G8" s="5">
        <v>0.259</v>
      </c>
      <c r="H8" s="5">
        <v>0.17</v>
      </c>
      <c r="I8" s="5">
        <v>0.248</v>
      </c>
      <c r="J8" s="5">
        <v>0.249</v>
      </c>
      <c r="K8" s="5">
        <v>0.251</v>
      </c>
      <c r="L8" s="5">
        <v>0.248</v>
      </c>
      <c r="M8" s="5">
        <v>0.246</v>
      </c>
      <c r="N8" s="3"/>
    </row>
    <row r="9" spans="1:14" ht="13.5" customHeight="1">
      <c r="A9" s="4" t="s">
        <v>17</v>
      </c>
      <c r="B9" s="5">
        <v>0.247</v>
      </c>
      <c r="C9" s="6">
        <v>0.791</v>
      </c>
      <c r="D9" s="5">
        <v>0.258</v>
      </c>
      <c r="E9" s="6">
        <v>0.821</v>
      </c>
      <c r="F9" s="5">
        <v>0.259</v>
      </c>
      <c r="G9" s="6">
        <v>2.051</v>
      </c>
      <c r="H9" s="5">
        <v>0.172</v>
      </c>
      <c r="I9" s="6">
        <v>1.086</v>
      </c>
      <c r="J9" s="5">
        <v>0.247</v>
      </c>
      <c r="K9" s="6">
        <v>1.077</v>
      </c>
      <c r="L9" s="6">
        <v>1.151</v>
      </c>
      <c r="M9" s="5">
        <v>0.248</v>
      </c>
      <c r="N9" s="3"/>
    </row>
    <row r="10" spans="1:14" ht="13.5" customHeight="1">
      <c r="A10" s="4" t="s">
        <v>18</v>
      </c>
      <c r="B10" s="5">
        <v>0.247</v>
      </c>
      <c r="C10" s="5">
        <v>0.255</v>
      </c>
      <c r="D10" s="5">
        <v>0.256</v>
      </c>
      <c r="E10" s="5">
        <v>0.256</v>
      </c>
      <c r="F10" s="5">
        <v>0.259</v>
      </c>
      <c r="G10" s="5">
        <v>0.259</v>
      </c>
      <c r="H10" s="5">
        <v>0.164</v>
      </c>
      <c r="I10" s="5">
        <v>0.241</v>
      </c>
      <c r="J10" s="5">
        <v>0.235</v>
      </c>
      <c r="K10" s="5">
        <v>0.232</v>
      </c>
      <c r="L10" s="5">
        <v>0.244</v>
      </c>
      <c r="M10" s="5">
        <v>0.248</v>
      </c>
      <c r="N10" s="3"/>
    </row>
    <row r="11" spans="1:14" ht="13.5" customHeight="1">
      <c r="A11" s="4" t="s">
        <v>19</v>
      </c>
      <c r="B11" s="5">
        <v>0.249</v>
      </c>
      <c r="C11" s="6">
        <v>0.667</v>
      </c>
      <c r="D11" s="5">
        <v>0.262</v>
      </c>
      <c r="E11" s="6">
        <v>0.983</v>
      </c>
      <c r="F11" s="5">
        <v>0.265</v>
      </c>
      <c r="G11" s="6">
        <v>1.631</v>
      </c>
      <c r="H11" s="5">
        <v>0.21</v>
      </c>
      <c r="I11" s="6">
        <v>0.999</v>
      </c>
      <c r="J11" s="5">
        <v>0.255</v>
      </c>
      <c r="K11" s="6">
        <v>0.867</v>
      </c>
      <c r="L11" s="6">
        <v>1.116</v>
      </c>
      <c r="M11" s="5">
        <v>0.256</v>
      </c>
      <c r="N11" s="3"/>
    </row>
    <row r="12" spans="1:14" ht="13.5" customHeight="1">
      <c r="A12" s="4" t="s">
        <v>20</v>
      </c>
      <c r="B12" s="5">
        <v>0.187</v>
      </c>
      <c r="C12" s="5">
        <v>0.25</v>
      </c>
      <c r="D12" s="5">
        <v>0.252</v>
      </c>
      <c r="E12" s="5">
        <v>0.252</v>
      </c>
      <c r="F12" s="5">
        <v>0.254</v>
      </c>
      <c r="G12" s="5">
        <v>0.256</v>
      </c>
      <c r="H12" s="5">
        <v>0.187</v>
      </c>
      <c r="I12" s="5">
        <v>0.252</v>
      </c>
      <c r="J12" s="5">
        <v>0.249</v>
      </c>
      <c r="K12" s="5">
        <v>0.252</v>
      </c>
      <c r="L12" s="5">
        <v>0.258</v>
      </c>
      <c r="M12" s="5">
        <v>0.253</v>
      </c>
      <c r="N12" s="3"/>
    </row>
    <row r="13" spans="1:14" ht="13.5" customHeight="1">
      <c r="A13" s="4" t="s">
        <v>21</v>
      </c>
      <c r="B13" s="5">
        <v>0.174</v>
      </c>
      <c r="C13" s="5">
        <v>0.238</v>
      </c>
      <c r="D13" s="5">
        <v>0.239</v>
      </c>
      <c r="E13" s="5">
        <v>0.243</v>
      </c>
      <c r="F13" s="5">
        <v>0.24</v>
      </c>
      <c r="G13" s="5">
        <v>0.248</v>
      </c>
      <c r="H13" s="5">
        <v>0.241</v>
      </c>
      <c r="I13" s="5">
        <v>0.238</v>
      </c>
      <c r="J13" s="5">
        <v>0.243</v>
      </c>
      <c r="K13" s="5">
        <v>0.211</v>
      </c>
      <c r="L13" s="5">
        <v>0.266</v>
      </c>
      <c r="M13" s="5">
        <v>0.194</v>
      </c>
      <c r="N13" s="3"/>
    </row>
    <row r="16" spans="1:13" ht="12.75" customHeight="1">
      <c r="A16" t="s">
        <v>22</v>
      </c>
      <c r="B16"/>
      <c r="C16"/>
      <c r="D16"/>
      <c r="E16"/>
      <c r="F16"/>
      <c r="G16"/>
      <c r="H16"/>
      <c r="I16"/>
      <c r="J16"/>
      <c r="K16"/>
      <c r="L16"/>
      <c r="M16"/>
    </row>
    <row r="17" spans="2:13" ht="12.75" customHeight="1"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 customHeight="1">
      <c r="A18" s="3"/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4" t="s">
        <v>12</v>
      </c>
      <c r="M18" s="4" t="s">
        <v>13</v>
      </c>
    </row>
    <row r="19" spans="1:13" ht="12.75" customHeight="1">
      <c r="A19" s="4" t="s">
        <v>14</v>
      </c>
      <c r="B19" s="5">
        <v>0.053</v>
      </c>
      <c r="C19" s="5">
        <v>0.05</v>
      </c>
      <c r="D19" s="5">
        <v>0.05</v>
      </c>
      <c r="E19" s="5">
        <v>0.051</v>
      </c>
      <c r="F19" s="5">
        <v>0.052</v>
      </c>
      <c r="G19" s="5">
        <v>0.052</v>
      </c>
      <c r="H19" s="5">
        <v>0.049</v>
      </c>
      <c r="I19" s="5">
        <v>0.05</v>
      </c>
      <c r="J19" s="5">
        <v>0.05</v>
      </c>
      <c r="K19" s="5">
        <v>0.051</v>
      </c>
      <c r="L19" s="5">
        <v>0.051</v>
      </c>
      <c r="M19" s="5">
        <v>0.05</v>
      </c>
    </row>
    <row r="20" spans="1:13" ht="12.75" customHeight="1">
      <c r="A20" s="4" t="s">
        <v>15</v>
      </c>
      <c r="B20" s="5">
        <v>0.056</v>
      </c>
      <c r="C20" s="6">
        <v>0.091</v>
      </c>
      <c r="D20" s="5">
        <v>0.053</v>
      </c>
      <c r="E20" s="6">
        <v>0.087</v>
      </c>
      <c r="F20" s="5">
        <v>0.053</v>
      </c>
      <c r="G20" s="6">
        <v>0.129</v>
      </c>
      <c r="H20" s="5">
        <v>0.052</v>
      </c>
      <c r="I20" s="6">
        <v>0.087</v>
      </c>
      <c r="J20" s="5">
        <v>0.051</v>
      </c>
      <c r="K20" s="6">
        <v>0.09</v>
      </c>
      <c r="L20" s="6">
        <v>0.089</v>
      </c>
      <c r="M20" s="5">
        <v>0.052</v>
      </c>
    </row>
    <row r="21" spans="1:13" ht="12.75" customHeight="1">
      <c r="A21" s="4" t="s">
        <v>16</v>
      </c>
      <c r="B21" s="5">
        <v>0.051</v>
      </c>
      <c r="C21" s="5">
        <v>0.051</v>
      </c>
      <c r="D21" s="5">
        <v>0.051</v>
      </c>
      <c r="E21" s="5">
        <v>0.051</v>
      </c>
      <c r="F21" s="5">
        <v>0.051</v>
      </c>
      <c r="G21" s="5">
        <v>0.051</v>
      </c>
      <c r="H21" s="5">
        <v>0.049</v>
      </c>
      <c r="I21" s="5">
        <v>0.051</v>
      </c>
      <c r="J21" s="5">
        <v>0.051</v>
      </c>
      <c r="K21" s="5">
        <v>0.05</v>
      </c>
      <c r="L21" s="5">
        <v>0.05</v>
      </c>
      <c r="M21" s="5">
        <v>0.05</v>
      </c>
    </row>
    <row r="22" spans="1:13" ht="12.75" customHeight="1">
      <c r="A22" s="4" t="s">
        <v>17</v>
      </c>
      <c r="B22" s="5">
        <v>0.049</v>
      </c>
      <c r="C22" s="6">
        <v>0.08</v>
      </c>
      <c r="D22" s="5">
        <v>0.049</v>
      </c>
      <c r="E22" s="6">
        <v>0.082</v>
      </c>
      <c r="F22" s="5">
        <v>0.05</v>
      </c>
      <c r="G22" s="6">
        <v>0.135</v>
      </c>
      <c r="H22" s="5">
        <v>0.047</v>
      </c>
      <c r="I22" s="6">
        <v>0.094</v>
      </c>
      <c r="J22" s="5">
        <v>0.051</v>
      </c>
      <c r="K22" s="6">
        <v>0.088</v>
      </c>
      <c r="L22" s="6">
        <v>0.091</v>
      </c>
      <c r="M22" s="5">
        <v>0.05</v>
      </c>
    </row>
    <row r="23" spans="1:13" ht="12.75" customHeight="1">
      <c r="A23" s="4" t="s">
        <v>18</v>
      </c>
      <c r="B23" s="5">
        <v>0.049</v>
      </c>
      <c r="C23" s="5">
        <v>0.05</v>
      </c>
      <c r="D23" s="5">
        <v>0.049</v>
      </c>
      <c r="E23" s="5">
        <v>0.049</v>
      </c>
      <c r="F23" s="5">
        <v>0.05</v>
      </c>
      <c r="G23" s="5">
        <v>0.051</v>
      </c>
      <c r="H23" s="5">
        <v>0.049</v>
      </c>
      <c r="I23" s="5">
        <v>0.05</v>
      </c>
      <c r="J23" s="5">
        <v>0.053</v>
      </c>
      <c r="K23" s="5">
        <v>0.051</v>
      </c>
      <c r="L23" s="5">
        <v>0.053</v>
      </c>
      <c r="M23" s="5">
        <v>0.05</v>
      </c>
    </row>
    <row r="24" spans="1:13" ht="12.75" customHeight="1">
      <c r="A24" s="4" t="s">
        <v>19</v>
      </c>
      <c r="B24" s="5">
        <v>0.06</v>
      </c>
      <c r="C24" s="6">
        <v>0.084</v>
      </c>
      <c r="D24" s="5">
        <v>0.057</v>
      </c>
      <c r="E24" s="6">
        <v>0.095</v>
      </c>
      <c r="F24" s="5">
        <v>0.058</v>
      </c>
      <c r="G24" s="6">
        <v>0.131</v>
      </c>
      <c r="H24" s="5">
        <v>0.058</v>
      </c>
      <c r="I24" s="6">
        <v>0.095</v>
      </c>
      <c r="J24" s="5">
        <v>0.057</v>
      </c>
      <c r="K24" s="6">
        <v>0.099</v>
      </c>
      <c r="L24" s="6">
        <v>0.098</v>
      </c>
      <c r="M24" s="5">
        <v>0.057</v>
      </c>
    </row>
    <row r="25" spans="1:13" ht="12.75" customHeight="1">
      <c r="A25" s="4" t="s">
        <v>20</v>
      </c>
      <c r="B25" s="5">
        <v>0.048</v>
      </c>
      <c r="C25" s="5">
        <v>0.049</v>
      </c>
      <c r="D25" s="5">
        <v>0.05</v>
      </c>
      <c r="E25" s="5">
        <v>0.05</v>
      </c>
      <c r="F25" s="5">
        <v>0.049</v>
      </c>
      <c r="G25" s="5">
        <v>0.05</v>
      </c>
      <c r="H25" s="5">
        <v>0.05</v>
      </c>
      <c r="I25" s="5">
        <v>0.049</v>
      </c>
      <c r="J25" s="5">
        <v>0.049</v>
      </c>
      <c r="K25" s="5">
        <v>0.051</v>
      </c>
      <c r="L25" s="5">
        <v>0.055</v>
      </c>
      <c r="M25" s="5">
        <v>0.051</v>
      </c>
    </row>
    <row r="26" spans="1:13" ht="12.75" customHeight="1">
      <c r="A26" s="4" t="s">
        <v>21</v>
      </c>
      <c r="B26" s="5">
        <v>0.044</v>
      </c>
      <c r="C26" s="5">
        <v>0.046</v>
      </c>
      <c r="D26" s="5">
        <v>0.046</v>
      </c>
      <c r="E26" s="5">
        <v>0.047</v>
      </c>
      <c r="F26" s="5">
        <v>0.048</v>
      </c>
      <c r="G26" s="5">
        <v>0.051</v>
      </c>
      <c r="H26" s="5">
        <v>0.067</v>
      </c>
      <c r="I26" s="5">
        <v>0.06</v>
      </c>
      <c r="J26" s="5">
        <v>0.057</v>
      </c>
      <c r="K26" s="5">
        <v>0.047</v>
      </c>
      <c r="L26" s="5">
        <v>0.068</v>
      </c>
      <c r="M26" s="5">
        <v>0.052</v>
      </c>
    </row>
    <row r="29" ht="12.75" customHeight="1">
      <c r="A29" s="7" t="s">
        <v>23</v>
      </c>
    </row>
    <row r="31" spans="1:13" ht="12.75" customHeight="1">
      <c r="A31" s="3"/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</row>
    <row r="32" spans="1:13" ht="12.75" customHeight="1">
      <c r="A32" s="4" t="s">
        <v>14</v>
      </c>
      <c r="B32" s="5">
        <f aca="true" t="shared" si="0" ref="B32:M39">B6-B19</f>
        <v>0.14900000000000002</v>
      </c>
      <c r="C32" s="5">
        <f t="shared" si="0"/>
        <v>0.202</v>
      </c>
      <c r="D32" s="5">
        <f t="shared" si="0"/>
        <v>0.201</v>
      </c>
      <c r="E32" s="5">
        <f t="shared" si="0"/>
        <v>0.2</v>
      </c>
      <c r="F32" s="5">
        <f t="shared" si="0"/>
        <v>0.202</v>
      </c>
      <c r="G32" s="5">
        <f t="shared" si="0"/>
        <v>0.202</v>
      </c>
      <c r="H32" s="5">
        <f t="shared" si="0"/>
        <v>0.15100000000000002</v>
      </c>
      <c r="I32" s="5">
        <f t="shared" si="0"/>
        <v>0.195</v>
      </c>
      <c r="J32" s="5">
        <f t="shared" si="0"/>
        <v>0.194</v>
      </c>
      <c r="K32" s="5">
        <f t="shared" si="0"/>
        <v>0.194</v>
      </c>
      <c r="L32" s="5">
        <f t="shared" si="0"/>
        <v>0.194</v>
      </c>
      <c r="M32" s="5">
        <f t="shared" si="0"/>
        <v>0.19</v>
      </c>
    </row>
    <row r="33" spans="1:13" ht="12.75" customHeight="1">
      <c r="A33" s="4" t="s">
        <v>15</v>
      </c>
      <c r="B33" s="5">
        <f t="shared" si="0"/>
        <v>0.193</v>
      </c>
      <c r="C33" s="6">
        <f t="shared" si="0"/>
        <v>0.948</v>
      </c>
      <c r="D33" s="5">
        <f t="shared" si="0"/>
        <v>0.202</v>
      </c>
      <c r="E33" s="6">
        <f t="shared" si="0"/>
        <v>0.885</v>
      </c>
      <c r="F33" s="5">
        <f t="shared" si="0"/>
        <v>0.203</v>
      </c>
      <c r="G33" s="6">
        <f t="shared" si="0"/>
        <v>1.599</v>
      </c>
      <c r="H33" s="5">
        <f t="shared" si="0"/>
        <v>0.19</v>
      </c>
      <c r="I33" s="6">
        <f t="shared" si="0"/>
        <v>0.794</v>
      </c>
      <c r="J33" s="5">
        <f t="shared" si="0"/>
        <v>0.203</v>
      </c>
      <c r="K33" s="6">
        <f t="shared" si="0"/>
        <v>0.9380000000000001</v>
      </c>
      <c r="L33" s="6">
        <f t="shared" si="0"/>
        <v>0.893</v>
      </c>
      <c r="M33" s="5">
        <f t="shared" si="0"/>
        <v>0.20400000000000001</v>
      </c>
    </row>
    <row r="34" spans="1:13" ht="12.75" customHeight="1">
      <c r="A34" s="4" t="s">
        <v>16</v>
      </c>
      <c r="B34" s="5">
        <f t="shared" si="0"/>
        <v>0.193</v>
      </c>
      <c r="C34" s="5">
        <f t="shared" si="0"/>
        <v>0.203</v>
      </c>
      <c r="D34" s="5">
        <f t="shared" si="0"/>
        <v>0.20800000000000002</v>
      </c>
      <c r="E34" s="5">
        <f t="shared" si="0"/>
        <v>0.20800000000000002</v>
      </c>
      <c r="F34" s="5">
        <f t="shared" si="0"/>
        <v>0.20800000000000002</v>
      </c>
      <c r="G34" s="5">
        <f t="shared" si="0"/>
        <v>0.20800000000000002</v>
      </c>
      <c r="H34" s="5">
        <f t="shared" si="0"/>
        <v>0.12100000000000001</v>
      </c>
      <c r="I34" s="5">
        <f t="shared" si="0"/>
        <v>0.197</v>
      </c>
      <c r="J34" s="5">
        <f t="shared" si="0"/>
        <v>0.198</v>
      </c>
      <c r="K34" s="5">
        <f t="shared" si="0"/>
        <v>0.201</v>
      </c>
      <c r="L34" s="5">
        <f t="shared" si="0"/>
        <v>0.198</v>
      </c>
      <c r="M34" s="5">
        <f t="shared" si="0"/>
        <v>0.196</v>
      </c>
    </row>
    <row r="35" spans="1:13" ht="12.75" customHeight="1">
      <c r="A35" s="4" t="s">
        <v>17</v>
      </c>
      <c r="B35" s="5">
        <f t="shared" si="0"/>
        <v>0.198</v>
      </c>
      <c r="C35" s="6">
        <f t="shared" si="0"/>
        <v>0.7110000000000001</v>
      </c>
      <c r="D35" s="5">
        <f t="shared" si="0"/>
        <v>0.20900000000000002</v>
      </c>
      <c r="E35" s="6">
        <f t="shared" si="0"/>
        <v>0.739</v>
      </c>
      <c r="F35" s="5">
        <f t="shared" si="0"/>
        <v>0.20900000000000002</v>
      </c>
      <c r="G35" s="6">
        <f t="shared" si="0"/>
        <v>1.9160000000000001</v>
      </c>
      <c r="H35" s="5">
        <f t="shared" si="0"/>
        <v>0.12499999999999999</v>
      </c>
      <c r="I35" s="6">
        <f t="shared" si="0"/>
        <v>0.9920000000000001</v>
      </c>
      <c r="J35" s="5">
        <f t="shared" si="0"/>
        <v>0.196</v>
      </c>
      <c r="K35" s="6">
        <f t="shared" si="0"/>
        <v>0.989</v>
      </c>
      <c r="L35" s="6">
        <f t="shared" si="0"/>
        <v>1.06</v>
      </c>
      <c r="M35" s="5">
        <f t="shared" si="0"/>
        <v>0.198</v>
      </c>
    </row>
    <row r="36" spans="1:13" ht="12.75" customHeight="1">
      <c r="A36" s="4" t="s">
        <v>18</v>
      </c>
      <c r="B36" s="5">
        <f t="shared" si="0"/>
        <v>0.198</v>
      </c>
      <c r="C36" s="5">
        <f t="shared" si="0"/>
        <v>0.20500000000000002</v>
      </c>
      <c r="D36" s="5">
        <f t="shared" si="0"/>
        <v>0.20700000000000002</v>
      </c>
      <c r="E36" s="5">
        <f t="shared" si="0"/>
        <v>0.20700000000000002</v>
      </c>
      <c r="F36" s="5">
        <f t="shared" si="0"/>
        <v>0.20900000000000002</v>
      </c>
      <c r="G36" s="5">
        <f t="shared" si="0"/>
        <v>0.20800000000000002</v>
      </c>
      <c r="H36" s="5">
        <f t="shared" si="0"/>
        <v>0.115</v>
      </c>
      <c r="I36" s="5">
        <f t="shared" si="0"/>
        <v>0.191</v>
      </c>
      <c r="J36" s="5">
        <f t="shared" si="0"/>
        <v>0.182</v>
      </c>
      <c r="K36" s="5">
        <f t="shared" si="0"/>
        <v>0.18100000000000002</v>
      </c>
      <c r="L36" s="5">
        <f t="shared" si="0"/>
        <v>0.191</v>
      </c>
      <c r="M36" s="5">
        <f t="shared" si="0"/>
        <v>0.198</v>
      </c>
    </row>
    <row r="37" spans="1:13" ht="12.75" customHeight="1">
      <c r="A37" s="4" t="s">
        <v>19</v>
      </c>
      <c r="B37" s="5">
        <f t="shared" si="0"/>
        <v>0.189</v>
      </c>
      <c r="C37" s="6">
        <f t="shared" si="0"/>
        <v>0.5830000000000001</v>
      </c>
      <c r="D37" s="5">
        <f t="shared" si="0"/>
        <v>0.20500000000000002</v>
      </c>
      <c r="E37" s="6">
        <f t="shared" si="0"/>
        <v>0.888</v>
      </c>
      <c r="F37" s="5">
        <f t="shared" si="0"/>
        <v>0.20700000000000002</v>
      </c>
      <c r="G37" s="6">
        <f t="shared" si="0"/>
        <v>1.5</v>
      </c>
      <c r="H37" s="5">
        <f t="shared" si="0"/>
        <v>0.152</v>
      </c>
      <c r="I37" s="6">
        <f t="shared" si="0"/>
        <v>0.904</v>
      </c>
      <c r="J37" s="5">
        <f t="shared" si="0"/>
        <v>0.198</v>
      </c>
      <c r="K37" s="6">
        <f t="shared" si="0"/>
        <v>0.768</v>
      </c>
      <c r="L37" s="6">
        <f t="shared" si="0"/>
        <v>1.018</v>
      </c>
      <c r="M37" s="5">
        <f t="shared" si="0"/>
        <v>0.199</v>
      </c>
    </row>
    <row r="38" spans="1:13" ht="12.75" customHeight="1">
      <c r="A38" s="4" t="s">
        <v>20</v>
      </c>
      <c r="B38" s="5">
        <f t="shared" si="0"/>
        <v>0.139</v>
      </c>
      <c r="C38" s="5">
        <f t="shared" si="0"/>
        <v>0.201</v>
      </c>
      <c r="D38" s="5">
        <f t="shared" si="0"/>
        <v>0.202</v>
      </c>
      <c r="E38" s="5">
        <f t="shared" si="0"/>
        <v>0.202</v>
      </c>
      <c r="F38" s="5">
        <f t="shared" si="0"/>
        <v>0.20500000000000002</v>
      </c>
      <c r="G38" s="5">
        <f t="shared" si="0"/>
        <v>0.20600000000000002</v>
      </c>
      <c r="H38" s="5">
        <f t="shared" si="0"/>
        <v>0.137</v>
      </c>
      <c r="I38" s="5">
        <f t="shared" si="0"/>
        <v>0.203</v>
      </c>
      <c r="J38" s="5">
        <f t="shared" si="0"/>
        <v>0.2</v>
      </c>
      <c r="K38" s="5">
        <f t="shared" si="0"/>
        <v>0.201</v>
      </c>
      <c r="L38" s="5">
        <f t="shared" si="0"/>
        <v>0.203</v>
      </c>
      <c r="M38" s="5">
        <f t="shared" si="0"/>
        <v>0.202</v>
      </c>
    </row>
    <row r="39" spans="1:13" ht="12.75" customHeight="1">
      <c r="A39" s="4" t="s">
        <v>21</v>
      </c>
      <c r="B39" s="5">
        <f t="shared" si="0"/>
        <v>0.13</v>
      </c>
      <c r="C39" s="5">
        <f t="shared" si="0"/>
        <v>0.192</v>
      </c>
      <c r="D39" s="5">
        <f t="shared" si="0"/>
        <v>0.193</v>
      </c>
      <c r="E39" s="5">
        <f t="shared" si="0"/>
        <v>0.196</v>
      </c>
      <c r="F39" s="5">
        <f t="shared" si="0"/>
        <v>0.192</v>
      </c>
      <c r="G39" s="5">
        <f t="shared" si="0"/>
        <v>0.197</v>
      </c>
      <c r="H39" s="5">
        <f t="shared" si="0"/>
        <v>0.174</v>
      </c>
      <c r="I39" s="5">
        <f t="shared" si="0"/>
        <v>0.178</v>
      </c>
      <c r="J39" s="5">
        <f t="shared" si="0"/>
        <v>0.186</v>
      </c>
      <c r="K39" s="5">
        <f t="shared" si="0"/>
        <v>0.16399999999999998</v>
      </c>
      <c r="L39" s="5">
        <f t="shared" si="0"/>
        <v>0.198</v>
      </c>
      <c r="M39" s="5">
        <f t="shared" si="0"/>
        <v>0.14200000000000002</v>
      </c>
    </row>
    <row r="41" ht="13.5" customHeight="1"/>
    <row r="42" ht="13.5" customHeight="1"/>
    <row r="43" spans="2:5" ht="13.5" customHeight="1">
      <c r="B43" s="187" t="s">
        <v>24</v>
      </c>
      <c r="C43" s="188"/>
      <c r="D43" s="187" t="s">
        <v>25</v>
      </c>
      <c r="E43" s="188"/>
    </row>
    <row r="44" spans="2:7" ht="13.5" customHeight="1">
      <c r="B44" s="8" t="s">
        <v>26</v>
      </c>
      <c r="C44" s="9" t="s">
        <v>27</v>
      </c>
      <c r="D44" s="8" t="s">
        <v>26</v>
      </c>
      <c r="E44" s="9" t="s">
        <v>27</v>
      </c>
      <c r="F44" s="10" t="s">
        <v>28</v>
      </c>
      <c r="G44" s="10" t="s">
        <v>29</v>
      </c>
    </row>
    <row r="45" spans="2:7" ht="13.5" customHeight="1">
      <c r="B45" s="11">
        <v>0.948</v>
      </c>
      <c r="C45" s="12">
        <v>0.885</v>
      </c>
      <c r="D45" s="11">
        <v>1.599</v>
      </c>
      <c r="E45" s="12">
        <v>0.794</v>
      </c>
      <c r="F45" s="13">
        <v>0.9380000000000001</v>
      </c>
      <c r="G45" s="13">
        <v>0.893</v>
      </c>
    </row>
    <row r="46" spans="2:7" ht="13.5" customHeight="1">
      <c r="B46" s="11">
        <v>0.7110000000000001</v>
      </c>
      <c r="C46" s="12">
        <v>0.739</v>
      </c>
      <c r="D46" s="11">
        <v>1.9160000000000001</v>
      </c>
      <c r="E46" s="12">
        <v>0.9920000000000001</v>
      </c>
      <c r="F46" s="13">
        <v>0.989</v>
      </c>
      <c r="G46" s="13">
        <v>1.06</v>
      </c>
    </row>
    <row r="47" spans="2:7" ht="13.5" customHeight="1">
      <c r="B47" s="11">
        <v>0.5830000000000001</v>
      </c>
      <c r="C47" s="12">
        <v>0.888</v>
      </c>
      <c r="D47" s="11">
        <v>1.5</v>
      </c>
      <c r="E47" s="12">
        <v>0.904</v>
      </c>
      <c r="F47" s="13">
        <v>0.768</v>
      </c>
      <c r="G47" s="13">
        <v>1.018</v>
      </c>
    </row>
    <row r="48" spans="1:7" ht="13.5" customHeight="1">
      <c r="A48" s="14" t="s">
        <v>30</v>
      </c>
      <c r="B48" s="15">
        <f aca="true" t="shared" si="1" ref="B48:G48">AVERAGE(B45:B47)</f>
        <v>0.7473333333333333</v>
      </c>
      <c r="C48" s="16">
        <f t="shared" si="1"/>
        <v>0.8373333333333334</v>
      </c>
      <c r="D48" s="15">
        <f t="shared" si="1"/>
        <v>1.6716666666666669</v>
      </c>
      <c r="E48" s="16">
        <f t="shared" si="1"/>
        <v>0.8966666666666666</v>
      </c>
      <c r="F48" s="17">
        <f t="shared" si="1"/>
        <v>0.8983333333333334</v>
      </c>
      <c r="G48" s="17">
        <f t="shared" si="1"/>
        <v>0.9903333333333334</v>
      </c>
    </row>
    <row r="49" spans="1:7" ht="13.5" customHeight="1">
      <c r="A49" s="18" t="s">
        <v>31</v>
      </c>
      <c r="B49" s="19">
        <f aca="true" t="shared" si="2" ref="B49:G49">STDEV(B45:B47)</f>
        <v>0.18519269244042402</v>
      </c>
      <c r="C49" s="20">
        <f t="shared" si="2"/>
        <v>0.08517237423797305</v>
      </c>
      <c r="D49" s="19">
        <f t="shared" si="2"/>
        <v>0.21731160423072768</v>
      </c>
      <c r="E49" s="20">
        <f t="shared" si="2"/>
        <v>0.0992034945621037</v>
      </c>
      <c r="F49" s="21">
        <f t="shared" si="2"/>
        <v>0.11571660785441808</v>
      </c>
      <c r="G49" s="21">
        <f t="shared" si="2"/>
        <v>0.0868696341268532</v>
      </c>
    </row>
    <row r="50" spans="1:7" ht="13.5" customHeight="1">
      <c r="A50" s="22" t="s">
        <v>32</v>
      </c>
      <c r="B50" s="23">
        <f aca="true" t="shared" si="3" ref="B50:G50">B49/B48</f>
        <v>0.24780467320306515</v>
      </c>
      <c r="C50" s="24">
        <f t="shared" si="3"/>
        <v>0.10171859980649647</v>
      </c>
      <c r="D50" s="23">
        <f t="shared" si="3"/>
        <v>0.12999697162356588</v>
      </c>
      <c r="E50" s="24">
        <f t="shared" si="3"/>
        <v>0.11063586754137959</v>
      </c>
      <c r="F50" s="25">
        <f t="shared" si="3"/>
        <v>0.12881255048729284</v>
      </c>
      <c r="G50" s="25">
        <f t="shared" si="3"/>
        <v>0.08771757064306952</v>
      </c>
    </row>
    <row r="51" ht="13.5" customHeight="1"/>
    <row r="52" ht="13.5" customHeight="1"/>
  </sheetData>
  <sheetProtection/>
  <mergeCells count="2">
    <mergeCell ref="B43:C43"/>
    <mergeCell ref="D43:E43"/>
  </mergeCells>
  <printOptions/>
  <pageMargins left="0.35" right="0.75" top="0.46" bottom="1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3">
      <selection activeCell="C48" sqref="C48"/>
    </sheetView>
  </sheetViews>
  <sheetFormatPr defaultColWidth="9.140625" defaultRowHeight="12.75" customHeight="1"/>
  <cols>
    <col min="1" max="1" width="6.140625" style="0" customWidth="1"/>
    <col min="2" max="13" width="7.8515625" style="0" customWidth="1"/>
    <col min="14" max="240" width="8.8515625" style="0" customWidth="1"/>
  </cols>
  <sheetData>
    <row r="1" ht="23.25" customHeight="1">
      <c r="A1" s="1" t="s">
        <v>33</v>
      </c>
    </row>
    <row r="2" ht="12.75" customHeight="1">
      <c r="A2" s="1"/>
    </row>
    <row r="3" ht="12.75" customHeight="1">
      <c r="A3" s="1"/>
    </row>
    <row r="4" ht="12.75" customHeight="1">
      <c r="A4" t="s">
        <v>34</v>
      </c>
    </row>
    <row r="5" spans="1:14" ht="12.75" customHeight="1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3"/>
    </row>
    <row r="6" spans="1:14" ht="12.75" customHeight="1">
      <c r="A6" s="4" t="s">
        <v>14</v>
      </c>
      <c r="B6" s="5">
        <v>0.246</v>
      </c>
      <c r="C6" s="5">
        <v>0.248</v>
      </c>
      <c r="D6" s="5">
        <v>0.245</v>
      </c>
      <c r="E6" s="5">
        <v>0.243</v>
      </c>
      <c r="F6" s="5">
        <v>0.247</v>
      </c>
      <c r="G6" s="5">
        <v>0.253</v>
      </c>
      <c r="H6" s="5">
        <v>0.249</v>
      </c>
      <c r="I6" s="5">
        <v>0.251</v>
      </c>
      <c r="J6" s="5">
        <v>0.249</v>
      </c>
      <c r="K6" s="5">
        <v>0.25</v>
      </c>
      <c r="L6" s="5">
        <v>0.251</v>
      </c>
      <c r="M6" s="3">
        <v>0.248</v>
      </c>
      <c r="N6" s="3"/>
    </row>
    <row r="7" spans="1:14" ht="12.75" customHeight="1">
      <c r="A7" s="4" t="s">
        <v>15</v>
      </c>
      <c r="B7" s="5">
        <v>0.258</v>
      </c>
      <c r="C7" s="6">
        <v>1.285</v>
      </c>
      <c r="D7" s="5">
        <v>0.265</v>
      </c>
      <c r="E7" s="6">
        <v>1.124</v>
      </c>
      <c r="F7" s="5">
        <v>0.263</v>
      </c>
      <c r="G7" s="6">
        <v>1.295</v>
      </c>
      <c r="H7" s="5">
        <v>0.263</v>
      </c>
      <c r="I7" s="6">
        <v>1.143</v>
      </c>
      <c r="J7" s="5">
        <v>0.259</v>
      </c>
      <c r="K7" s="6">
        <v>1.435</v>
      </c>
      <c r="L7" s="6">
        <v>1.313</v>
      </c>
      <c r="M7" s="3">
        <v>0.251</v>
      </c>
      <c r="N7" s="3"/>
    </row>
    <row r="8" spans="1:14" ht="12.75" customHeight="1">
      <c r="A8" s="4" t="s">
        <v>16</v>
      </c>
      <c r="B8" s="5">
        <v>0.248</v>
      </c>
      <c r="C8" s="5">
        <v>0.253</v>
      </c>
      <c r="D8" s="5">
        <v>0.262</v>
      </c>
      <c r="E8" s="5">
        <v>0.115</v>
      </c>
      <c r="F8" s="5">
        <v>0.259</v>
      </c>
      <c r="G8" s="5">
        <v>0.264</v>
      </c>
      <c r="H8" s="5">
        <v>0.261</v>
      </c>
      <c r="I8" s="5">
        <v>0.248</v>
      </c>
      <c r="J8" s="5">
        <v>0.251</v>
      </c>
      <c r="K8" s="5">
        <v>0.253</v>
      </c>
      <c r="L8" s="5">
        <v>0.245</v>
      </c>
      <c r="M8" s="3">
        <v>0.252</v>
      </c>
      <c r="N8" s="3"/>
    </row>
    <row r="9" spans="1:14" ht="12.75" customHeight="1">
      <c r="A9" s="4" t="s">
        <v>17</v>
      </c>
      <c r="B9" s="5">
        <v>0.248</v>
      </c>
      <c r="C9" s="6">
        <v>1.03</v>
      </c>
      <c r="D9" s="5">
        <v>0.258</v>
      </c>
      <c r="E9" s="6">
        <v>1.438</v>
      </c>
      <c r="F9" s="5">
        <v>0.259</v>
      </c>
      <c r="G9" s="6">
        <v>1.336</v>
      </c>
      <c r="H9" s="5">
        <v>0.253</v>
      </c>
      <c r="I9" s="6">
        <v>1.062</v>
      </c>
      <c r="J9" s="5">
        <v>0.257</v>
      </c>
      <c r="K9" s="6">
        <v>1.123</v>
      </c>
      <c r="L9" s="6">
        <v>1.488</v>
      </c>
      <c r="M9" s="3">
        <v>0.249</v>
      </c>
      <c r="N9" s="3"/>
    </row>
    <row r="10" spans="1:14" ht="12.75" customHeight="1">
      <c r="A10" s="4" t="s">
        <v>18</v>
      </c>
      <c r="B10" s="5">
        <v>0.25</v>
      </c>
      <c r="C10" s="5">
        <v>0.265</v>
      </c>
      <c r="D10" s="5">
        <v>0.262</v>
      </c>
      <c r="E10" s="5">
        <v>0.292</v>
      </c>
      <c r="F10" s="5">
        <v>0.263</v>
      </c>
      <c r="G10" s="5">
        <v>0.261</v>
      </c>
      <c r="H10" s="5">
        <v>0.258</v>
      </c>
      <c r="I10" s="5">
        <v>0.255</v>
      </c>
      <c r="J10" s="5">
        <v>0.258</v>
      </c>
      <c r="K10" s="5">
        <v>0.261</v>
      </c>
      <c r="L10" s="5">
        <v>0.252</v>
      </c>
      <c r="M10" s="3">
        <v>0.253</v>
      </c>
      <c r="N10" s="3"/>
    </row>
    <row r="11" spans="1:14" ht="12.75" customHeight="1">
      <c r="A11" s="4" t="s">
        <v>19</v>
      </c>
      <c r="B11" s="5">
        <v>0.257</v>
      </c>
      <c r="C11" s="6">
        <v>0.982</v>
      </c>
      <c r="D11" s="5">
        <v>0.269</v>
      </c>
      <c r="E11" s="6">
        <v>0.837</v>
      </c>
      <c r="F11" s="5">
        <v>0.261</v>
      </c>
      <c r="G11" s="6">
        <v>1.166</v>
      </c>
      <c r="H11" s="5">
        <v>0.276</v>
      </c>
      <c r="I11" s="6">
        <v>1.495</v>
      </c>
      <c r="J11" s="5">
        <v>0.261</v>
      </c>
      <c r="K11" s="6">
        <v>1.443</v>
      </c>
      <c r="L11" s="6">
        <v>1.416</v>
      </c>
      <c r="M11" s="3">
        <v>0.266</v>
      </c>
      <c r="N11" s="3"/>
    </row>
    <row r="12" spans="1:14" ht="12.75" customHeight="1">
      <c r="A12" s="4" t="s">
        <v>20</v>
      </c>
      <c r="B12" s="5">
        <v>0.245</v>
      </c>
      <c r="C12" s="5">
        <v>0.254</v>
      </c>
      <c r="D12" s="5">
        <v>0.256</v>
      </c>
      <c r="E12" s="5">
        <v>0.257</v>
      </c>
      <c r="F12" s="5">
        <v>0.261</v>
      </c>
      <c r="G12" s="5">
        <v>0.258</v>
      </c>
      <c r="H12" s="5">
        <v>0.264</v>
      </c>
      <c r="I12" s="5">
        <v>0.255</v>
      </c>
      <c r="J12" s="5">
        <v>0.256</v>
      </c>
      <c r="K12" s="5">
        <v>0.258</v>
      </c>
      <c r="L12" s="5">
        <v>0.253</v>
      </c>
      <c r="M12" s="3">
        <v>0.261</v>
      </c>
      <c r="N12" s="3"/>
    </row>
    <row r="13" spans="1:14" ht="12.75" customHeight="1">
      <c r="A13" s="4" t="s">
        <v>21</v>
      </c>
      <c r="B13" s="5">
        <v>0.245</v>
      </c>
      <c r="C13" s="5">
        <v>0.248</v>
      </c>
      <c r="D13" s="5">
        <v>0.244</v>
      </c>
      <c r="E13" s="5">
        <v>0.245</v>
      </c>
      <c r="F13" s="5">
        <v>0.253</v>
      </c>
      <c r="G13" s="5">
        <v>0.244</v>
      </c>
      <c r="H13" s="5">
        <v>0.282</v>
      </c>
      <c r="I13" s="5">
        <v>0.237</v>
      </c>
      <c r="J13" s="5">
        <v>0.23</v>
      </c>
      <c r="K13" s="5">
        <v>0.213</v>
      </c>
      <c r="L13" s="5">
        <v>0.238</v>
      </c>
      <c r="M13" s="3">
        <v>0.213</v>
      </c>
      <c r="N13" s="3"/>
    </row>
    <row r="14" spans="1:14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7" ht="12.75" customHeight="1">
      <c r="A17" t="s">
        <v>35</v>
      </c>
    </row>
    <row r="18" spans="1:13" ht="12.75" customHeight="1">
      <c r="A18" s="3"/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4" t="s">
        <v>12</v>
      </c>
      <c r="M18" s="4" t="s">
        <v>13</v>
      </c>
    </row>
    <row r="19" spans="1:13" ht="12.75" customHeight="1">
      <c r="A19" s="4" t="s">
        <v>14</v>
      </c>
      <c r="B19" s="5">
        <v>0.056</v>
      </c>
      <c r="C19" s="5">
        <v>0.054</v>
      </c>
      <c r="D19" s="5">
        <v>0.053</v>
      </c>
      <c r="E19" s="5">
        <v>0.052</v>
      </c>
      <c r="F19" s="5">
        <v>0.052</v>
      </c>
      <c r="G19" s="5">
        <v>0.053</v>
      </c>
      <c r="H19" s="5">
        <v>0.05</v>
      </c>
      <c r="I19" s="5">
        <v>0.051</v>
      </c>
      <c r="J19" s="5">
        <v>0.051</v>
      </c>
      <c r="K19" s="5">
        <v>0.051</v>
      </c>
      <c r="L19" s="5">
        <v>0.053</v>
      </c>
      <c r="M19" s="3">
        <v>0.052</v>
      </c>
    </row>
    <row r="20" spans="1:13" ht="12.75" customHeight="1">
      <c r="A20" s="4" t="s">
        <v>15</v>
      </c>
      <c r="B20" s="5">
        <v>0.057</v>
      </c>
      <c r="C20" s="6">
        <v>0.119</v>
      </c>
      <c r="D20" s="5">
        <v>0.055</v>
      </c>
      <c r="E20" s="6">
        <v>0.094</v>
      </c>
      <c r="F20" s="5">
        <v>0.054</v>
      </c>
      <c r="G20" s="6">
        <v>0.11</v>
      </c>
      <c r="H20" s="5">
        <v>0.054</v>
      </c>
      <c r="I20" s="6">
        <v>0.1</v>
      </c>
      <c r="J20" s="5">
        <v>0.053</v>
      </c>
      <c r="K20" s="6">
        <v>0.1</v>
      </c>
      <c r="L20" s="6">
        <v>0.096</v>
      </c>
      <c r="M20" s="3">
        <v>0.055</v>
      </c>
    </row>
    <row r="21" spans="1:13" ht="12.75" customHeight="1">
      <c r="A21" s="4" t="s">
        <v>16</v>
      </c>
      <c r="B21" s="5">
        <v>0.053</v>
      </c>
      <c r="C21" s="5">
        <v>0.053</v>
      </c>
      <c r="D21" s="5">
        <v>0.053</v>
      </c>
      <c r="E21" s="5">
        <v>0.056</v>
      </c>
      <c r="F21" s="5">
        <v>0.055</v>
      </c>
      <c r="G21" s="5">
        <v>0.054</v>
      </c>
      <c r="H21" s="5">
        <v>0.053</v>
      </c>
      <c r="I21" s="5">
        <v>0.052</v>
      </c>
      <c r="J21" s="5">
        <v>0.052</v>
      </c>
      <c r="K21" s="5">
        <v>0.053</v>
      </c>
      <c r="L21" s="5">
        <v>0.053</v>
      </c>
      <c r="M21" s="3">
        <v>0.053</v>
      </c>
    </row>
    <row r="22" spans="1:13" ht="12.75" customHeight="1">
      <c r="A22" s="4" t="s">
        <v>17</v>
      </c>
      <c r="B22" s="5">
        <v>0.05</v>
      </c>
      <c r="C22" s="6">
        <v>0.102</v>
      </c>
      <c r="D22" s="5">
        <v>0.051</v>
      </c>
      <c r="E22" s="6">
        <v>0.114</v>
      </c>
      <c r="F22" s="5">
        <v>0.051</v>
      </c>
      <c r="G22" s="6">
        <v>0.11</v>
      </c>
      <c r="H22" s="5">
        <v>0.05</v>
      </c>
      <c r="I22" s="6">
        <v>0.094</v>
      </c>
      <c r="J22" s="5">
        <v>0.051</v>
      </c>
      <c r="K22" s="6">
        <v>0.091</v>
      </c>
      <c r="L22" s="6">
        <v>0.104</v>
      </c>
      <c r="M22" s="3">
        <v>0.053</v>
      </c>
    </row>
    <row r="23" spans="1:13" ht="12.75" customHeight="1">
      <c r="A23" s="4" t="s">
        <v>18</v>
      </c>
      <c r="B23" s="5">
        <v>0.05</v>
      </c>
      <c r="C23" s="5">
        <v>0.054</v>
      </c>
      <c r="D23" s="5">
        <v>0.052</v>
      </c>
      <c r="E23" s="5">
        <v>0.052</v>
      </c>
      <c r="F23" s="5">
        <v>0.052</v>
      </c>
      <c r="G23" s="5">
        <v>0.054</v>
      </c>
      <c r="H23" s="5">
        <v>0.051</v>
      </c>
      <c r="I23" s="5">
        <v>0.052</v>
      </c>
      <c r="J23" s="5">
        <v>0.054</v>
      </c>
      <c r="K23" s="5">
        <v>0.053</v>
      </c>
      <c r="L23" s="5">
        <v>0.053</v>
      </c>
      <c r="M23" s="3">
        <v>0.054</v>
      </c>
    </row>
    <row r="24" spans="1:13" ht="12.75" customHeight="1">
      <c r="A24" s="4" t="s">
        <v>19</v>
      </c>
      <c r="B24" s="5">
        <v>0.059</v>
      </c>
      <c r="C24" s="6">
        <v>0.104</v>
      </c>
      <c r="D24" s="5">
        <v>0.058</v>
      </c>
      <c r="E24" s="6">
        <v>0.091</v>
      </c>
      <c r="F24" s="5">
        <v>0.058</v>
      </c>
      <c r="G24" s="6">
        <v>0.112</v>
      </c>
      <c r="H24" s="5">
        <v>0.063</v>
      </c>
      <c r="I24" s="6">
        <v>0.119</v>
      </c>
      <c r="J24" s="5">
        <v>0.058</v>
      </c>
      <c r="K24" s="6">
        <v>0.11</v>
      </c>
      <c r="L24" s="6">
        <v>0.112</v>
      </c>
      <c r="M24" s="3">
        <v>0.062</v>
      </c>
    </row>
    <row r="25" spans="1:13" ht="12.75" customHeight="1">
      <c r="A25" s="4" t="s">
        <v>20</v>
      </c>
      <c r="B25" s="5">
        <v>0.049</v>
      </c>
      <c r="C25" s="5">
        <v>0.049</v>
      </c>
      <c r="D25" s="5">
        <v>0.049</v>
      </c>
      <c r="E25" s="5">
        <v>0.05</v>
      </c>
      <c r="F25" s="5">
        <v>0.05</v>
      </c>
      <c r="G25" s="5">
        <v>0.049</v>
      </c>
      <c r="H25" s="5">
        <v>0.052</v>
      </c>
      <c r="I25" s="5">
        <v>0.05</v>
      </c>
      <c r="J25" s="5">
        <v>0.05</v>
      </c>
      <c r="K25" s="5">
        <v>0.054</v>
      </c>
      <c r="L25" s="5">
        <v>0.052</v>
      </c>
      <c r="M25" s="3">
        <v>0.054</v>
      </c>
    </row>
    <row r="26" spans="1:13" ht="12.75" customHeight="1">
      <c r="A26" s="4" t="s">
        <v>21</v>
      </c>
      <c r="B26" s="5">
        <v>0.049</v>
      </c>
      <c r="C26" s="5">
        <v>0.048</v>
      </c>
      <c r="D26" s="5">
        <v>0.047</v>
      </c>
      <c r="E26" s="5">
        <v>0.047</v>
      </c>
      <c r="F26" s="5">
        <v>0.052</v>
      </c>
      <c r="G26" s="5">
        <v>0.047</v>
      </c>
      <c r="H26" s="5">
        <v>0.071</v>
      </c>
      <c r="I26" s="5">
        <v>0.052</v>
      </c>
      <c r="J26" s="5">
        <v>0.056</v>
      </c>
      <c r="K26" s="5">
        <v>0.057</v>
      </c>
      <c r="L26" s="5">
        <v>0.055</v>
      </c>
      <c r="M26" s="3">
        <v>0.061</v>
      </c>
    </row>
    <row r="30" spans="1:13" ht="12.75" customHeight="1">
      <c r="A30" s="7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3"/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</row>
    <row r="33" spans="1:13" ht="12.75" customHeight="1">
      <c r="A33" s="4" t="s">
        <v>14</v>
      </c>
      <c r="B33" s="5">
        <f aca="true" t="shared" si="0" ref="B33:M40">B6-B19</f>
        <v>0.19</v>
      </c>
      <c r="C33" s="5">
        <f t="shared" si="0"/>
        <v>0.194</v>
      </c>
      <c r="D33" s="5">
        <f t="shared" si="0"/>
        <v>0.192</v>
      </c>
      <c r="E33" s="5">
        <f t="shared" si="0"/>
        <v>0.191</v>
      </c>
      <c r="F33" s="5">
        <f t="shared" si="0"/>
        <v>0.195</v>
      </c>
      <c r="G33" s="5">
        <f t="shared" si="0"/>
        <v>0.2</v>
      </c>
      <c r="H33" s="5">
        <f t="shared" si="0"/>
        <v>0.199</v>
      </c>
      <c r="I33" s="5">
        <f t="shared" si="0"/>
        <v>0.2</v>
      </c>
      <c r="J33" s="5">
        <f t="shared" si="0"/>
        <v>0.198</v>
      </c>
      <c r="K33" s="5">
        <f t="shared" si="0"/>
        <v>0.199</v>
      </c>
      <c r="L33" s="5">
        <f t="shared" si="0"/>
        <v>0.198</v>
      </c>
      <c r="M33" s="3">
        <f t="shared" si="0"/>
        <v>0.196</v>
      </c>
    </row>
    <row r="34" spans="1:13" ht="12.75" customHeight="1">
      <c r="A34" s="4" t="s">
        <v>15</v>
      </c>
      <c r="B34" s="5">
        <f t="shared" si="0"/>
        <v>0.201</v>
      </c>
      <c r="C34" s="6">
        <f t="shared" si="0"/>
        <v>1.166</v>
      </c>
      <c r="D34" s="5">
        <f t="shared" si="0"/>
        <v>0.21000000000000002</v>
      </c>
      <c r="E34" s="6">
        <f t="shared" si="0"/>
        <v>1.03</v>
      </c>
      <c r="F34" s="5">
        <f t="shared" si="0"/>
        <v>0.20900000000000002</v>
      </c>
      <c r="G34" s="6">
        <f t="shared" si="0"/>
        <v>1.1849999999999998</v>
      </c>
      <c r="H34" s="5">
        <f t="shared" si="0"/>
        <v>0.20900000000000002</v>
      </c>
      <c r="I34" s="6">
        <f t="shared" si="0"/>
        <v>1.043</v>
      </c>
      <c r="J34" s="5">
        <f t="shared" si="0"/>
        <v>0.20600000000000002</v>
      </c>
      <c r="K34" s="6">
        <f t="shared" si="0"/>
        <v>1.335</v>
      </c>
      <c r="L34" s="6">
        <f t="shared" si="0"/>
        <v>1.2169999999999999</v>
      </c>
      <c r="M34" s="3">
        <f t="shared" si="0"/>
        <v>0.196</v>
      </c>
    </row>
    <row r="35" spans="1:13" ht="12.75" customHeight="1">
      <c r="A35" s="4" t="s">
        <v>16</v>
      </c>
      <c r="B35" s="5">
        <f t="shared" si="0"/>
        <v>0.195</v>
      </c>
      <c r="C35" s="5">
        <f t="shared" si="0"/>
        <v>0.2</v>
      </c>
      <c r="D35" s="5">
        <f t="shared" si="0"/>
        <v>0.20900000000000002</v>
      </c>
      <c r="E35" s="5">
        <f t="shared" si="0"/>
        <v>0.059000000000000004</v>
      </c>
      <c r="F35" s="5">
        <f t="shared" si="0"/>
        <v>0.20400000000000001</v>
      </c>
      <c r="G35" s="5">
        <f t="shared" si="0"/>
        <v>0.21000000000000002</v>
      </c>
      <c r="H35" s="5">
        <f t="shared" si="0"/>
        <v>0.20800000000000002</v>
      </c>
      <c r="I35" s="5">
        <f t="shared" si="0"/>
        <v>0.196</v>
      </c>
      <c r="J35" s="5">
        <f t="shared" si="0"/>
        <v>0.199</v>
      </c>
      <c r="K35" s="5">
        <f t="shared" si="0"/>
        <v>0.2</v>
      </c>
      <c r="L35" s="5">
        <f t="shared" si="0"/>
        <v>0.192</v>
      </c>
      <c r="M35" s="3">
        <f t="shared" si="0"/>
        <v>0.199</v>
      </c>
    </row>
    <row r="36" spans="1:13" ht="12.75" customHeight="1">
      <c r="A36" s="4" t="s">
        <v>17</v>
      </c>
      <c r="B36" s="5">
        <f t="shared" si="0"/>
        <v>0.198</v>
      </c>
      <c r="C36" s="6">
        <f t="shared" si="0"/>
        <v>0.928</v>
      </c>
      <c r="D36" s="5">
        <f t="shared" si="0"/>
        <v>0.20700000000000002</v>
      </c>
      <c r="E36" s="6">
        <f t="shared" si="0"/>
        <v>1.3239999999999998</v>
      </c>
      <c r="F36" s="5">
        <f t="shared" si="0"/>
        <v>0.20800000000000002</v>
      </c>
      <c r="G36" s="6">
        <f t="shared" si="0"/>
        <v>1.226</v>
      </c>
      <c r="H36" s="5">
        <f t="shared" si="0"/>
        <v>0.203</v>
      </c>
      <c r="I36" s="6">
        <f t="shared" si="0"/>
        <v>0.9680000000000001</v>
      </c>
      <c r="J36" s="5">
        <f t="shared" si="0"/>
        <v>0.20600000000000002</v>
      </c>
      <c r="K36" s="6">
        <f t="shared" si="0"/>
        <v>1.032</v>
      </c>
      <c r="L36" s="6">
        <f t="shared" si="0"/>
        <v>1.384</v>
      </c>
      <c r="M36" s="3">
        <f t="shared" si="0"/>
        <v>0.196</v>
      </c>
    </row>
    <row r="37" spans="1:13" ht="12.75" customHeight="1">
      <c r="A37" s="4" t="s">
        <v>18</v>
      </c>
      <c r="B37" s="5">
        <f t="shared" si="0"/>
        <v>0.2</v>
      </c>
      <c r="C37" s="5">
        <f t="shared" si="0"/>
        <v>0.21100000000000002</v>
      </c>
      <c r="D37" s="5">
        <f t="shared" si="0"/>
        <v>0.21000000000000002</v>
      </c>
      <c r="E37" s="5">
        <f t="shared" si="0"/>
        <v>0.24</v>
      </c>
      <c r="F37" s="5">
        <f t="shared" si="0"/>
        <v>0.21100000000000002</v>
      </c>
      <c r="G37" s="5">
        <f t="shared" si="0"/>
        <v>0.20700000000000002</v>
      </c>
      <c r="H37" s="5">
        <f t="shared" si="0"/>
        <v>0.20700000000000002</v>
      </c>
      <c r="I37" s="5">
        <f t="shared" si="0"/>
        <v>0.203</v>
      </c>
      <c r="J37" s="5">
        <f t="shared" si="0"/>
        <v>0.20400000000000001</v>
      </c>
      <c r="K37" s="5">
        <f t="shared" si="0"/>
        <v>0.20800000000000002</v>
      </c>
      <c r="L37" s="5">
        <f t="shared" si="0"/>
        <v>0.199</v>
      </c>
      <c r="M37" s="3">
        <f t="shared" si="0"/>
        <v>0.199</v>
      </c>
    </row>
    <row r="38" spans="1:13" ht="12.75" customHeight="1">
      <c r="A38" s="4" t="s">
        <v>19</v>
      </c>
      <c r="B38" s="5">
        <f t="shared" si="0"/>
        <v>0.198</v>
      </c>
      <c r="C38" s="6">
        <f t="shared" si="0"/>
        <v>0.878</v>
      </c>
      <c r="D38" s="5">
        <f t="shared" si="0"/>
        <v>0.21100000000000002</v>
      </c>
      <c r="E38" s="6">
        <f t="shared" si="0"/>
        <v>0.746</v>
      </c>
      <c r="F38" s="5">
        <f t="shared" si="0"/>
        <v>0.203</v>
      </c>
      <c r="G38" s="6">
        <f t="shared" si="0"/>
        <v>1.0539999999999998</v>
      </c>
      <c r="H38" s="5">
        <f t="shared" si="0"/>
        <v>0.21300000000000002</v>
      </c>
      <c r="I38" s="6">
        <f t="shared" si="0"/>
        <v>1.3760000000000001</v>
      </c>
      <c r="J38" s="5">
        <f t="shared" si="0"/>
        <v>0.203</v>
      </c>
      <c r="K38" s="6">
        <f t="shared" si="0"/>
        <v>1.333</v>
      </c>
      <c r="L38" s="6">
        <f t="shared" si="0"/>
        <v>1.3039999999999998</v>
      </c>
      <c r="M38" s="3">
        <f t="shared" si="0"/>
        <v>0.20400000000000001</v>
      </c>
    </row>
    <row r="39" spans="1:13" ht="12.75" customHeight="1">
      <c r="A39" s="4" t="s">
        <v>20</v>
      </c>
      <c r="B39" s="5">
        <f t="shared" si="0"/>
        <v>0.196</v>
      </c>
      <c r="C39" s="5">
        <f t="shared" si="0"/>
        <v>0.20500000000000002</v>
      </c>
      <c r="D39" s="5">
        <f t="shared" si="0"/>
        <v>0.20700000000000002</v>
      </c>
      <c r="E39" s="5">
        <f t="shared" si="0"/>
        <v>0.20700000000000002</v>
      </c>
      <c r="F39" s="5">
        <f t="shared" si="0"/>
        <v>0.21100000000000002</v>
      </c>
      <c r="G39" s="5">
        <f t="shared" si="0"/>
        <v>0.20900000000000002</v>
      </c>
      <c r="H39" s="5">
        <f t="shared" si="0"/>
        <v>0.21200000000000002</v>
      </c>
      <c r="I39" s="5">
        <f t="shared" si="0"/>
        <v>0.20500000000000002</v>
      </c>
      <c r="J39" s="5">
        <f t="shared" si="0"/>
        <v>0.20600000000000002</v>
      </c>
      <c r="K39" s="5">
        <f t="shared" si="0"/>
        <v>0.20400000000000001</v>
      </c>
      <c r="L39" s="5">
        <f t="shared" si="0"/>
        <v>0.201</v>
      </c>
      <c r="M39" s="3">
        <f t="shared" si="0"/>
        <v>0.20700000000000002</v>
      </c>
    </row>
    <row r="40" spans="1:13" ht="12.75" customHeight="1">
      <c r="A40" s="4" t="s">
        <v>21</v>
      </c>
      <c r="B40" s="5">
        <f t="shared" si="0"/>
        <v>0.196</v>
      </c>
      <c r="C40" s="5">
        <f t="shared" si="0"/>
        <v>0.2</v>
      </c>
      <c r="D40" s="5">
        <f t="shared" si="0"/>
        <v>0.197</v>
      </c>
      <c r="E40" s="5">
        <f t="shared" si="0"/>
        <v>0.198</v>
      </c>
      <c r="F40" s="5">
        <f t="shared" si="0"/>
        <v>0.201</v>
      </c>
      <c r="G40" s="5">
        <f t="shared" si="0"/>
        <v>0.197</v>
      </c>
      <c r="H40" s="5">
        <f t="shared" si="0"/>
        <v>0.21099999999999997</v>
      </c>
      <c r="I40" s="5">
        <f t="shared" si="0"/>
        <v>0.185</v>
      </c>
      <c r="J40" s="5">
        <f t="shared" si="0"/>
        <v>0.17400000000000002</v>
      </c>
      <c r="K40" s="5">
        <f t="shared" si="0"/>
        <v>0.156</v>
      </c>
      <c r="L40" s="5">
        <f t="shared" si="0"/>
        <v>0.183</v>
      </c>
      <c r="M40" s="3">
        <f t="shared" si="0"/>
        <v>0.152</v>
      </c>
    </row>
    <row r="41" spans="2:13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 customHeight="1">
      <c r="B44" s="187" t="s">
        <v>36</v>
      </c>
      <c r="C44" s="188"/>
      <c r="D44" s="187" t="s">
        <v>37</v>
      </c>
      <c r="E44" s="188"/>
      <c r="F44" s="2"/>
      <c r="G44" s="2"/>
      <c r="H44" s="2"/>
      <c r="I44" s="2"/>
      <c r="J44" s="2"/>
      <c r="K44" s="2"/>
      <c r="L44" s="2"/>
      <c r="M44" s="2"/>
    </row>
    <row r="45" spans="2:13" ht="12.75" customHeight="1">
      <c r="B45" s="8" t="s">
        <v>26</v>
      </c>
      <c r="C45" s="9" t="s">
        <v>27</v>
      </c>
      <c r="D45" s="8" t="s">
        <v>26</v>
      </c>
      <c r="E45" s="9" t="s">
        <v>27</v>
      </c>
      <c r="F45" s="10" t="s">
        <v>38</v>
      </c>
      <c r="G45" s="10" t="s">
        <v>29</v>
      </c>
      <c r="H45" s="2"/>
      <c r="I45" s="2"/>
      <c r="J45" s="2"/>
      <c r="K45" s="2"/>
      <c r="L45" s="2"/>
      <c r="M45" s="2"/>
    </row>
    <row r="46" spans="2:13" ht="12.75" customHeight="1">
      <c r="B46" s="11">
        <v>1.166</v>
      </c>
      <c r="C46" s="12">
        <v>1.03</v>
      </c>
      <c r="D46" s="11">
        <v>1.185</v>
      </c>
      <c r="E46" s="12">
        <v>1.043</v>
      </c>
      <c r="F46" s="13">
        <v>1.335</v>
      </c>
      <c r="G46" s="13">
        <v>1.2169999999999999</v>
      </c>
      <c r="H46" s="2"/>
      <c r="I46" s="2"/>
      <c r="J46" s="2"/>
      <c r="K46" s="2"/>
      <c r="L46" s="2"/>
      <c r="M46" s="2"/>
    </row>
    <row r="47" spans="2:13" ht="12.75" customHeight="1">
      <c r="B47" s="11">
        <v>0.928</v>
      </c>
      <c r="C47" s="12">
        <v>1.3239999999999998</v>
      </c>
      <c r="D47" s="11">
        <v>1.226</v>
      </c>
      <c r="E47" s="12">
        <v>0.9680000000000001</v>
      </c>
      <c r="F47" s="13">
        <v>1.032</v>
      </c>
      <c r="G47" s="13">
        <v>1.384</v>
      </c>
      <c r="H47" s="2"/>
      <c r="I47" s="2"/>
      <c r="J47" s="2"/>
      <c r="K47" s="2"/>
      <c r="L47" s="2"/>
      <c r="M47" s="2"/>
    </row>
    <row r="48" spans="2:13" ht="12.75" customHeight="1">
      <c r="B48" s="11">
        <v>0.878</v>
      </c>
      <c r="C48" s="12">
        <v>0.746</v>
      </c>
      <c r="D48" s="11">
        <v>1.0539999999999998</v>
      </c>
      <c r="E48" s="12">
        <v>1.3760000000000001</v>
      </c>
      <c r="F48" s="13">
        <v>1.333</v>
      </c>
      <c r="G48" s="13">
        <v>1.3039999999999998</v>
      </c>
      <c r="H48" s="2"/>
      <c r="I48" s="2"/>
      <c r="J48" s="2"/>
      <c r="K48" s="2"/>
      <c r="L48" s="2"/>
      <c r="M48" s="2"/>
    </row>
    <row r="49" spans="1:13" ht="12.75" customHeight="1">
      <c r="A49" s="14" t="s">
        <v>30</v>
      </c>
      <c r="B49" s="15">
        <f aca="true" t="shared" si="1" ref="B49:G49">AVERAGE(B46:B48)</f>
        <v>0.9906666666666667</v>
      </c>
      <c r="C49" s="16">
        <f t="shared" si="1"/>
        <v>1.0333333333333334</v>
      </c>
      <c r="D49" s="15">
        <f t="shared" si="1"/>
        <v>1.155</v>
      </c>
      <c r="E49" s="16">
        <f t="shared" si="1"/>
        <v>1.1290000000000002</v>
      </c>
      <c r="F49" s="17">
        <f t="shared" si="1"/>
        <v>1.2333333333333334</v>
      </c>
      <c r="G49" s="17">
        <f t="shared" si="1"/>
        <v>1.3016666666666665</v>
      </c>
      <c r="H49" s="2"/>
      <c r="I49" s="2"/>
      <c r="J49" s="2"/>
      <c r="K49" s="2"/>
      <c r="L49" s="2"/>
      <c r="M49" s="2"/>
    </row>
    <row r="50" spans="1:13" ht="12.75" customHeight="1">
      <c r="A50" s="18" t="s">
        <v>31</v>
      </c>
      <c r="B50" s="19">
        <f aca="true" t="shared" si="2" ref="B50:G50">STDEV(B46:B48)</f>
        <v>0.15388740472609583</v>
      </c>
      <c r="C50" s="20">
        <f t="shared" si="2"/>
        <v>0.28901441717210774</v>
      </c>
      <c r="D50" s="19">
        <f t="shared" si="2"/>
        <v>0.08983874442577666</v>
      </c>
      <c r="E50" s="20">
        <f t="shared" si="2"/>
        <v>0.21717043997745095</v>
      </c>
      <c r="F50" s="21">
        <f t="shared" si="2"/>
        <v>0.17436264890547223</v>
      </c>
      <c r="G50" s="21">
        <f t="shared" si="2"/>
        <v>0.0835244475188752</v>
      </c>
      <c r="H50" s="2"/>
      <c r="I50" s="2"/>
      <c r="J50" s="2"/>
      <c r="K50" s="2"/>
      <c r="L50" s="2"/>
      <c r="M50" s="2"/>
    </row>
    <row r="51" spans="1:13" ht="12.75" customHeight="1">
      <c r="A51" s="22" t="s">
        <v>32</v>
      </c>
      <c r="B51" s="26">
        <f aca="true" t="shared" si="3" ref="B51:G51">B50/B49</f>
        <v>0.15533721876792983</v>
      </c>
      <c r="C51" s="27">
        <f t="shared" si="3"/>
        <v>0.27969137145687845</v>
      </c>
      <c r="D51" s="26">
        <f t="shared" si="3"/>
        <v>0.07778246270630014</v>
      </c>
      <c r="E51" s="27">
        <f t="shared" si="3"/>
        <v>0.19235645702165713</v>
      </c>
      <c r="F51" s="28">
        <f t="shared" si="3"/>
        <v>0.14137512073416666</v>
      </c>
      <c r="G51" s="28">
        <f t="shared" si="3"/>
        <v>0.06416730923345086</v>
      </c>
      <c r="H51" s="2"/>
      <c r="I51" s="2"/>
      <c r="J51" s="2"/>
      <c r="K51" s="2"/>
      <c r="L51" s="2"/>
      <c r="M51" s="2"/>
    </row>
    <row r="52" spans="2:13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sheetProtection/>
  <mergeCells count="2">
    <mergeCell ref="B44:C44"/>
    <mergeCell ref="D44:E44"/>
  </mergeCells>
  <printOptions/>
  <pageMargins left="0.75" right="0.75" top="1" bottom="1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5"/>
  <sheetViews>
    <sheetView zoomScale="130" zoomScaleNormal="130" zoomScalePageLayoutView="0" workbookViewId="0" topLeftCell="A1">
      <selection activeCell="F43" sqref="F43"/>
    </sheetView>
  </sheetViews>
  <sheetFormatPr defaultColWidth="8.8515625" defaultRowHeight="12.75" customHeight="1"/>
  <cols>
    <col min="1" max="1" width="8.00390625" style="0" customWidth="1"/>
    <col min="2" max="7" width="7.7109375" style="2" customWidth="1"/>
    <col min="8" max="8" width="2.421875" style="2" customWidth="1"/>
    <col min="9" max="9" width="8.00390625" style="2" customWidth="1"/>
    <col min="10" max="13" width="7.7109375" style="2" customWidth="1"/>
    <col min="14" max="15" width="7.7109375" style="0" customWidth="1"/>
  </cols>
  <sheetData>
    <row r="1" ht="13.5" customHeight="1"/>
    <row r="2" spans="1:9" ht="13.5" customHeight="1">
      <c r="A2" s="29" t="s">
        <v>0</v>
      </c>
      <c r="I2" s="29" t="s">
        <v>33</v>
      </c>
    </row>
    <row r="3" ht="13.5" customHeight="1"/>
    <row r="4" spans="2:15" ht="13.5" customHeight="1">
      <c r="B4" s="187" t="s">
        <v>24</v>
      </c>
      <c r="C4" s="188"/>
      <c r="D4" s="187" t="s">
        <v>25</v>
      </c>
      <c r="E4" s="188"/>
      <c r="I4"/>
      <c r="J4" s="187" t="s">
        <v>36</v>
      </c>
      <c r="K4" s="188"/>
      <c r="L4" s="187" t="s">
        <v>37</v>
      </c>
      <c r="M4" s="188"/>
      <c r="N4" s="2"/>
      <c r="O4" s="2"/>
    </row>
    <row r="5" spans="1:15" ht="13.5" customHeight="1">
      <c r="A5" s="30" t="s">
        <v>39</v>
      </c>
      <c r="B5" s="8" t="s">
        <v>26</v>
      </c>
      <c r="C5" s="9" t="s">
        <v>27</v>
      </c>
      <c r="D5" s="8" t="s">
        <v>26</v>
      </c>
      <c r="E5" s="9" t="s">
        <v>27</v>
      </c>
      <c r="F5" s="10" t="s">
        <v>28</v>
      </c>
      <c r="G5" s="10" t="s">
        <v>29</v>
      </c>
      <c r="I5" s="30" t="s">
        <v>39</v>
      </c>
      <c r="J5" s="8" t="s">
        <v>26</v>
      </c>
      <c r="K5" s="9" t="s">
        <v>27</v>
      </c>
      <c r="L5" s="8" t="s">
        <v>26</v>
      </c>
      <c r="M5" s="9" t="s">
        <v>27</v>
      </c>
      <c r="N5" s="10" t="s">
        <v>38</v>
      </c>
      <c r="O5" s="10" t="s">
        <v>29</v>
      </c>
    </row>
    <row r="6" spans="1:15" ht="13.5" customHeight="1">
      <c r="A6" s="31">
        <v>1</v>
      </c>
      <c r="B6" s="11">
        <v>0.948</v>
      </c>
      <c r="C6" s="12">
        <v>0.885</v>
      </c>
      <c r="D6" s="11">
        <v>1.599</v>
      </c>
      <c r="E6" s="12">
        <v>0.794</v>
      </c>
      <c r="F6" s="13">
        <v>0.9380000000000001</v>
      </c>
      <c r="G6" s="13">
        <v>0.893</v>
      </c>
      <c r="I6" s="31">
        <v>1</v>
      </c>
      <c r="J6" s="11">
        <v>1.166</v>
      </c>
      <c r="K6" s="12">
        <v>1.03</v>
      </c>
      <c r="L6" s="11">
        <v>1.185</v>
      </c>
      <c r="M6" s="12">
        <v>1.043</v>
      </c>
      <c r="N6" s="13">
        <v>1.335</v>
      </c>
      <c r="O6" s="13">
        <v>1.2169999999999999</v>
      </c>
    </row>
    <row r="7" spans="1:15" ht="13.5" customHeight="1">
      <c r="A7" s="32">
        <v>2</v>
      </c>
      <c r="B7" s="11">
        <v>0.7110000000000001</v>
      </c>
      <c r="C7" s="12">
        <v>0.739</v>
      </c>
      <c r="D7" s="11">
        <v>1.9160000000000001</v>
      </c>
      <c r="E7" s="12">
        <v>0.9920000000000001</v>
      </c>
      <c r="F7" s="13">
        <v>0.989</v>
      </c>
      <c r="G7" s="13">
        <v>1.06</v>
      </c>
      <c r="I7" s="32">
        <v>2</v>
      </c>
      <c r="J7" s="11">
        <v>0.928</v>
      </c>
      <c r="K7" s="12">
        <v>1.3239999999999998</v>
      </c>
      <c r="L7" s="11">
        <v>1.226</v>
      </c>
      <c r="M7" s="12">
        <v>0.9680000000000001</v>
      </c>
      <c r="N7" s="13">
        <v>1.032</v>
      </c>
      <c r="O7" s="13">
        <v>1.384</v>
      </c>
    </row>
    <row r="8" spans="1:15" ht="13.5" customHeight="1">
      <c r="A8" s="33">
        <v>3</v>
      </c>
      <c r="B8" s="11">
        <v>0.5830000000000001</v>
      </c>
      <c r="C8" s="12">
        <v>0.888</v>
      </c>
      <c r="D8" s="11">
        <v>1.5</v>
      </c>
      <c r="E8" s="12">
        <v>0.904</v>
      </c>
      <c r="F8" s="13">
        <v>0.768</v>
      </c>
      <c r="G8" s="13">
        <v>1.018</v>
      </c>
      <c r="I8" s="33">
        <v>3</v>
      </c>
      <c r="J8" s="11">
        <v>0.878</v>
      </c>
      <c r="K8" s="12">
        <v>0.746</v>
      </c>
      <c r="L8" s="11">
        <v>1.0539999999999998</v>
      </c>
      <c r="M8" s="12">
        <v>1.3760000000000001</v>
      </c>
      <c r="N8" s="13">
        <v>1.333</v>
      </c>
      <c r="O8" s="13">
        <v>1.3039999999999998</v>
      </c>
    </row>
    <row r="9" spans="1:15" ht="13.5" customHeight="1">
      <c r="A9" s="18" t="s">
        <v>30</v>
      </c>
      <c r="B9" s="15">
        <f aca="true" t="shared" si="0" ref="B9:G9">AVERAGE(B6:B8)</f>
        <v>0.7473333333333333</v>
      </c>
      <c r="C9" s="16">
        <f t="shared" si="0"/>
        <v>0.8373333333333334</v>
      </c>
      <c r="D9" s="15">
        <f t="shared" si="0"/>
        <v>1.6716666666666669</v>
      </c>
      <c r="E9" s="16">
        <f t="shared" si="0"/>
        <v>0.8966666666666666</v>
      </c>
      <c r="F9" s="17">
        <f t="shared" si="0"/>
        <v>0.8983333333333334</v>
      </c>
      <c r="G9" s="17">
        <f t="shared" si="0"/>
        <v>0.9903333333333334</v>
      </c>
      <c r="I9" s="14" t="s">
        <v>30</v>
      </c>
      <c r="J9" s="15">
        <f aca="true" t="shared" si="1" ref="J9:O9">AVERAGE(J6:J8)</f>
        <v>0.9906666666666667</v>
      </c>
      <c r="K9" s="16">
        <f t="shared" si="1"/>
        <v>1.0333333333333334</v>
      </c>
      <c r="L9" s="15">
        <f t="shared" si="1"/>
        <v>1.155</v>
      </c>
      <c r="M9" s="16">
        <f t="shared" si="1"/>
        <v>1.1290000000000002</v>
      </c>
      <c r="N9" s="17">
        <f t="shared" si="1"/>
        <v>1.2333333333333334</v>
      </c>
      <c r="O9" s="17">
        <f t="shared" si="1"/>
        <v>1.3016666666666665</v>
      </c>
    </row>
    <row r="10" spans="1:15" ht="13.5" customHeight="1">
      <c r="A10" s="18" t="s">
        <v>31</v>
      </c>
      <c r="B10" s="19">
        <f aca="true" t="shared" si="2" ref="B10:G10">STDEV(B6:B8)</f>
        <v>0.18519269244042402</v>
      </c>
      <c r="C10" s="20">
        <f t="shared" si="2"/>
        <v>0.08517237423797305</v>
      </c>
      <c r="D10" s="19">
        <f t="shared" si="2"/>
        <v>0.21731160423072768</v>
      </c>
      <c r="E10" s="20">
        <f t="shared" si="2"/>
        <v>0.0992034945621037</v>
      </c>
      <c r="F10" s="21">
        <f t="shared" si="2"/>
        <v>0.11571660785441808</v>
      </c>
      <c r="G10" s="21">
        <f t="shared" si="2"/>
        <v>0.0868696341268532</v>
      </c>
      <c r="I10" s="18" t="s">
        <v>31</v>
      </c>
      <c r="J10" s="19">
        <f aca="true" t="shared" si="3" ref="J10:O10">STDEV(J6:J8)</f>
        <v>0.15388740472609583</v>
      </c>
      <c r="K10" s="20">
        <f t="shared" si="3"/>
        <v>0.28901441717210774</v>
      </c>
      <c r="L10" s="19">
        <f t="shared" si="3"/>
        <v>0.08983874442577666</v>
      </c>
      <c r="M10" s="20">
        <f t="shared" si="3"/>
        <v>0.21717043997745095</v>
      </c>
      <c r="N10" s="21">
        <f t="shared" si="3"/>
        <v>0.17436264890547223</v>
      </c>
      <c r="O10" s="21">
        <f t="shared" si="3"/>
        <v>0.0835244475188752</v>
      </c>
    </row>
    <row r="11" spans="1:15" ht="13.5" customHeight="1">
      <c r="A11" s="22" t="s">
        <v>32</v>
      </c>
      <c r="B11" s="26">
        <f aca="true" t="shared" si="4" ref="B11:G11">B10/B9</f>
        <v>0.24780467320306515</v>
      </c>
      <c r="C11" s="27">
        <f t="shared" si="4"/>
        <v>0.10171859980649647</v>
      </c>
      <c r="D11" s="26">
        <f t="shared" si="4"/>
        <v>0.12999697162356588</v>
      </c>
      <c r="E11" s="27">
        <f t="shared" si="4"/>
        <v>0.11063586754137959</v>
      </c>
      <c r="F11" s="28">
        <f t="shared" si="4"/>
        <v>0.12881255048729284</v>
      </c>
      <c r="G11" s="28">
        <f t="shared" si="4"/>
        <v>0.08771757064306952</v>
      </c>
      <c r="I11" s="22" t="s">
        <v>32</v>
      </c>
      <c r="J11" s="26">
        <f aca="true" t="shared" si="5" ref="J11:O11">J10/J9</f>
        <v>0.15533721876792983</v>
      </c>
      <c r="K11" s="27">
        <f t="shared" si="5"/>
        <v>0.27969137145687845</v>
      </c>
      <c r="L11" s="26">
        <f t="shared" si="5"/>
        <v>0.07778246270630014</v>
      </c>
      <c r="M11" s="27">
        <f t="shared" si="5"/>
        <v>0.19235645702165713</v>
      </c>
      <c r="N11" s="28">
        <f t="shared" si="5"/>
        <v>0.14137512073416666</v>
      </c>
      <c r="O11" s="28">
        <f t="shared" si="5"/>
        <v>0.06416730923345086</v>
      </c>
    </row>
    <row r="12" ht="13.5" customHeight="1" thickBot="1"/>
    <row r="13" spans="1:15" ht="13.5" customHeight="1" thickBot="1">
      <c r="A13" s="34" t="s">
        <v>40</v>
      </c>
      <c r="F13" s="35">
        <f>F9/0.99</f>
        <v>0.9074074074074076</v>
      </c>
      <c r="G13" s="36">
        <f>G9/0.99</f>
        <v>1.0003367003367003</v>
      </c>
      <c r="I13" s="34" t="s">
        <v>40</v>
      </c>
      <c r="N13" s="35">
        <f>N9/1.302</f>
        <v>0.9472606246799795</v>
      </c>
      <c r="O13" s="36">
        <f>O9/1.302</f>
        <v>0.9997439836149512</v>
      </c>
    </row>
    <row r="14" ht="13.5" customHeight="1"/>
    <row r="15" ht="13.5" customHeight="1">
      <c r="A15" s="37" t="s">
        <v>41</v>
      </c>
    </row>
    <row r="16" ht="13.5" customHeight="1">
      <c r="A16" s="37" t="s">
        <v>42</v>
      </c>
    </row>
    <row r="17" ht="13.5" customHeight="1"/>
    <row r="18" ht="13.5" customHeight="1"/>
    <row r="19" spans="1:9" ht="23.25" customHeight="1">
      <c r="A19" s="29" t="s">
        <v>0</v>
      </c>
      <c r="I19" s="29" t="s">
        <v>33</v>
      </c>
    </row>
    <row r="20" ht="13.5" customHeight="1"/>
    <row r="21" spans="2:15" ht="13.5" customHeight="1">
      <c r="B21" s="187" t="s">
        <v>24</v>
      </c>
      <c r="C21" s="188"/>
      <c r="D21" s="187" t="s">
        <v>25</v>
      </c>
      <c r="E21" s="188"/>
      <c r="I21"/>
      <c r="J21" s="187" t="s">
        <v>36</v>
      </c>
      <c r="K21" s="188"/>
      <c r="L21" s="187" t="s">
        <v>37</v>
      </c>
      <c r="M21" s="188"/>
      <c r="N21" s="2"/>
      <c r="O21" s="2"/>
    </row>
    <row r="22" spans="1:15" ht="13.5" customHeight="1">
      <c r="A22" s="30" t="s">
        <v>39</v>
      </c>
      <c r="B22" s="8" t="s">
        <v>26</v>
      </c>
      <c r="C22" s="9" t="s">
        <v>27</v>
      </c>
      <c r="D22" s="8" t="s">
        <v>26</v>
      </c>
      <c r="E22" s="9" t="s">
        <v>27</v>
      </c>
      <c r="F22" s="10" t="s">
        <v>28</v>
      </c>
      <c r="G22" s="10" t="s">
        <v>29</v>
      </c>
      <c r="I22" s="30" t="s">
        <v>39</v>
      </c>
      <c r="J22" s="8" t="s">
        <v>26</v>
      </c>
      <c r="K22" s="9" t="s">
        <v>27</v>
      </c>
      <c r="L22" s="8" t="s">
        <v>26</v>
      </c>
      <c r="M22" s="9" t="s">
        <v>27</v>
      </c>
      <c r="N22" s="10" t="s">
        <v>38</v>
      </c>
      <c r="O22" s="10" t="s">
        <v>29</v>
      </c>
    </row>
    <row r="23" spans="1:15" ht="13.5" customHeight="1">
      <c r="A23" s="31">
        <v>1</v>
      </c>
      <c r="B23" s="11">
        <v>0.948</v>
      </c>
      <c r="C23" s="12">
        <v>0.885</v>
      </c>
      <c r="D23" s="11">
        <v>1.599</v>
      </c>
      <c r="E23" s="12">
        <v>0.794</v>
      </c>
      <c r="F23" s="13">
        <v>0.9380000000000001</v>
      </c>
      <c r="G23" s="13">
        <v>0.893</v>
      </c>
      <c r="I23" s="31">
        <v>1</v>
      </c>
      <c r="J23" s="11">
        <v>1.166</v>
      </c>
      <c r="K23" s="12">
        <v>1.03</v>
      </c>
      <c r="L23" s="11">
        <v>1.185</v>
      </c>
      <c r="M23" s="12">
        <v>1.043</v>
      </c>
      <c r="N23" s="13">
        <v>1.335</v>
      </c>
      <c r="O23" s="13">
        <v>1.2169999999999999</v>
      </c>
    </row>
    <row r="24" spans="1:15" ht="13.5" customHeight="1">
      <c r="A24" s="32">
        <v>2</v>
      </c>
      <c r="B24" s="11">
        <v>0.7110000000000001</v>
      </c>
      <c r="C24" s="12">
        <v>0.739</v>
      </c>
      <c r="D24" s="11">
        <v>1.9160000000000001</v>
      </c>
      <c r="E24" s="12">
        <v>0.9920000000000001</v>
      </c>
      <c r="F24" s="13">
        <v>0.989</v>
      </c>
      <c r="G24" s="13">
        <v>1.06</v>
      </c>
      <c r="I24" s="32">
        <v>2</v>
      </c>
      <c r="J24" s="11">
        <v>0.928</v>
      </c>
      <c r="K24" s="12">
        <v>1.3239999999999998</v>
      </c>
      <c r="L24" s="11">
        <v>1.226</v>
      </c>
      <c r="M24" s="12">
        <v>0.9680000000000001</v>
      </c>
      <c r="N24" s="13">
        <v>1.032</v>
      </c>
      <c r="O24" s="13">
        <v>1.384</v>
      </c>
    </row>
    <row r="25" spans="1:15" ht="13.5" customHeight="1">
      <c r="A25" s="33">
        <v>3</v>
      </c>
      <c r="B25" s="11">
        <v>0.5830000000000001</v>
      </c>
      <c r="C25" s="12">
        <v>0.888</v>
      </c>
      <c r="D25" s="11">
        <v>1.5</v>
      </c>
      <c r="E25" s="12">
        <v>0.904</v>
      </c>
      <c r="F25" s="13">
        <v>0.768</v>
      </c>
      <c r="G25" s="13">
        <v>1.018</v>
      </c>
      <c r="I25" s="33">
        <v>3</v>
      </c>
      <c r="J25" s="11">
        <v>0.878</v>
      </c>
      <c r="K25" s="12">
        <v>0.746</v>
      </c>
      <c r="L25" s="11">
        <v>1.0539999999999998</v>
      </c>
      <c r="M25" s="12">
        <v>1.3760000000000001</v>
      </c>
      <c r="N25" s="13">
        <v>1.333</v>
      </c>
      <c r="O25" s="13">
        <v>1.3039999999999998</v>
      </c>
    </row>
    <row r="26" spans="1:15" ht="13.5" customHeight="1">
      <c r="A26" s="18" t="s">
        <v>30</v>
      </c>
      <c r="B26" s="15">
        <f aca="true" t="shared" si="6" ref="B26:G26">AVERAGE(B23:B25)</f>
        <v>0.7473333333333333</v>
      </c>
      <c r="C26" s="16">
        <f t="shared" si="6"/>
        <v>0.8373333333333334</v>
      </c>
      <c r="D26" s="15">
        <f t="shared" si="6"/>
        <v>1.6716666666666669</v>
      </c>
      <c r="E26" s="16">
        <f t="shared" si="6"/>
        <v>0.8966666666666666</v>
      </c>
      <c r="F26" s="17">
        <f t="shared" si="6"/>
        <v>0.8983333333333334</v>
      </c>
      <c r="G26" s="17">
        <f t="shared" si="6"/>
        <v>0.9903333333333334</v>
      </c>
      <c r="I26" s="14" t="s">
        <v>30</v>
      </c>
      <c r="J26" s="15">
        <f aca="true" t="shared" si="7" ref="J26:O26">AVERAGE(J23:J25)</f>
        <v>0.9906666666666667</v>
      </c>
      <c r="K26" s="16">
        <f t="shared" si="7"/>
        <v>1.0333333333333334</v>
      </c>
      <c r="L26" s="15">
        <f t="shared" si="7"/>
        <v>1.155</v>
      </c>
      <c r="M26" s="16">
        <f t="shared" si="7"/>
        <v>1.1290000000000002</v>
      </c>
      <c r="N26" s="17">
        <f t="shared" si="7"/>
        <v>1.2333333333333334</v>
      </c>
      <c r="O26" s="17">
        <f t="shared" si="7"/>
        <v>1.3016666666666665</v>
      </c>
    </row>
    <row r="27" spans="1:15" ht="13.5" customHeight="1">
      <c r="A27" s="18" t="s">
        <v>31</v>
      </c>
      <c r="B27" s="19">
        <f aca="true" t="shared" si="8" ref="B27:G27">STDEV(B23:B25)</f>
        <v>0.18519269244042402</v>
      </c>
      <c r="C27" s="20">
        <f t="shared" si="8"/>
        <v>0.08517237423797305</v>
      </c>
      <c r="D27" s="19">
        <f t="shared" si="8"/>
        <v>0.21731160423072768</v>
      </c>
      <c r="E27" s="20">
        <f t="shared" si="8"/>
        <v>0.0992034945621037</v>
      </c>
      <c r="F27" s="21">
        <f t="shared" si="8"/>
        <v>0.11571660785441808</v>
      </c>
      <c r="G27" s="21">
        <f t="shared" si="8"/>
        <v>0.0868696341268532</v>
      </c>
      <c r="I27" s="18" t="s">
        <v>31</v>
      </c>
      <c r="J27" s="19">
        <f aca="true" t="shared" si="9" ref="J27:O27">STDEV(J23:J25)</f>
        <v>0.15388740472609583</v>
      </c>
      <c r="K27" s="20">
        <f t="shared" si="9"/>
        <v>0.28901441717210774</v>
      </c>
      <c r="L27" s="19">
        <f t="shared" si="9"/>
        <v>0.08983874442577666</v>
      </c>
      <c r="M27" s="20">
        <f t="shared" si="9"/>
        <v>0.21717043997745095</v>
      </c>
      <c r="N27" s="21">
        <f t="shared" si="9"/>
        <v>0.17436264890547223</v>
      </c>
      <c r="O27" s="21">
        <f t="shared" si="9"/>
        <v>0.0835244475188752</v>
      </c>
    </row>
    <row r="28" spans="1:15" ht="13.5" customHeight="1">
      <c r="A28" s="22" t="s">
        <v>32</v>
      </c>
      <c r="B28" s="26">
        <f aca="true" t="shared" si="10" ref="B28:G28">B27/B26</f>
        <v>0.24780467320306515</v>
      </c>
      <c r="C28" s="27">
        <f t="shared" si="10"/>
        <v>0.10171859980649647</v>
      </c>
      <c r="D28" s="26">
        <f t="shared" si="10"/>
        <v>0.12999697162356588</v>
      </c>
      <c r="E28" s="27">
        <f t="shared" si="10"/>
        <v>0.11063586754137959</v>
      </c>
      <c r="F28" s="28">
        <f t="shared" si="10"/>
        <v>0.12881255048729284</v>
      </c>
      <c r="G28" s="28">
        <f t="shared" si="10"/>
        <v>0.08771757064306952</v>
      </c>
      <c r="I28" s="22" t="s">
        <v>32</v>
      </c>
      <c r="J28" s="26">
        <f aca="true" t="shared" si="11" ref="J28:O28">J27/J26</f>
        <v>0.15533721876792983</v>
      </c>
      <c r="K28" s="27">
        <f t="shared" si="11"/>
        <v>0.27969137145687845</v>
      </c>
      <c r="L28" s="26">
        <f t="shared" si="11"/>
        <v>0.07778246270630014</v>
      </c>
      <c r="M28" s="27">
        <f t="shared" si="11"/>
        <v>0.19235645702165713</v>
      </c>
      <c r="N28" s="28">
        <f t="shared" si="11"/>
        <v>0.14137512073416666</v>
      </c>
      <c r="O28" s="28">
        <f t="shared" si="11"/>
        <v>0.06416730923345086</v>
      </c>
    </row>
    <row r="29" ht="13.5" customHeight="1" thickBot="1"/>
    <row r="30" spans="1:15" ht="13.5" customHeight="1">
      <c r="A30" s="41" t="s">
        <v>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</row>
    <row r="31" spans="1:15" ht="13.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8"/>
    </row>
    <row r="32" spans="1:15" ht="13.5" customHeight="1">
      <c r="A32" s="45"/>
      <c r="B32" s="187" t="s">
        <v>24</v>
      </c>
      <c r="C32" s="188"/>
      <c r="D32" s="187" t="s">
        <v>25</v>
      </c>
      <c r="E32" s="188"/>
      <c r="F32" s="46"/>
      <c r="G32" s="46"/>
      <c r="H32" s="46"/>
      <c r="I32" s="47"/>
      <c r="J32" s="187" t="s">
        <v>36</v>
      </c>
      <c r="K32" s="188"/>
      <c r="L32" s="187" t="s">
        <v>37</v>
      </c>
      <c r="M32" s="188"/>
      <c r="N32" s="46"/>
      <c r="O32" s="49"/>
    </row>
    <row r="33" spans="1:15" ht="13.5" customHeight="1">
      <c r="A33" s="50"/>
      <c r="B33" s="8" t="s">
        <v>26</v>
      </c>
      <c r="C33" s="9" t="s">
        <v>27</v>
      </c>
      <c r="D33" s="8" t="s">
        <v>26</v>
      </c>
      <c r="E33" s="9" t="s">
        <v>27</v>
      </c>
      <c r="F33" s="10" t="s">
        <v>28</v>
      </c>
      <c r="G33" s="10" t="s">
        <v>29</v>
      </c>
      <c r="H33" s="46"/>
      <c r="I33" s="30"/>
      <c r="J33" s="8" t="s">
        <v>26</v>
      </c>
      <c r="K33" s="9" t="s">
        <v>27</v>
      </c>
      <c r="L33" s="8" t="s">
        <v>26</v>
      </c>
      <c r="M33" s="9" t="s">
        <v>27</v>
      </c>
      <c r="N33" s="10" t="s">
        <v>38</v>
      </c>
      <c r="O33" s="51" t="s">
        <v>29</v>
      </c>
    </row>
    <row r="34" spans="1:15" ht="13.5" customHeight="1">
      <c r="A34" s="50" t="s">
        <v>30</v>
      </c>
      <c r="B34" s="38">
        <v>0.7473333333333333</v>
      </c>
      <c r="C34" s="39">
        <v>0.8373333333333334</v>
      </c>
      <c r="D34" s="38">
        <v>1.6716666666666669</v>
      </c>
      <c r="E34" s="39">
        <v>0.8966666666666666</v>
      </c>
      <c r="F34" s="40">
        <v>0.8983333333333334</v>
      </c>
      <c r="G34" s="40">
        <v>0.9903333333333334</v>
      </c>
      <c r="H34" s="46"/>
      <c r="I34" s="30" t="s">
        <v>30</v>
      </c>
      <c r="J34" s="38">
        <v>0.9906666666666667</v>
      </c>
      <c r="K34" s="39">
        <v>1.0333333333333334</v>
      </c>
      <c r="L34" s="38">
        <v>1.155</v>
      </c>
      <c r="M34" s="39">
        <v>1.1290000000000002</v>
      </c>
      <c r="N34" s="40">
        <v>1.2333333333333334</v>
      </c>
      <c r="O34" s="52">
        <v>1.3016666666666665</v>
      </c>
    </row>
    <row r="35" spans="1:15" ht="13.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8"/>
    </row>
    <row r="36" spans="1:15" ht="13.5" customHeight="1" thickBot="1">
      <c r="A36" s="53" t="s">
        <v>44</v>
      </c>
      <c r="B36" s="54">
        <f aca="true" t="shared" si="12" ref="B36:G36">B34/0.99</f>
        <v>0.7548821548821548</v>
      </c>
      <c r="C36" s="55">
        <f t="shared" si="12"/>
        <v>0.8457912457912459</v>
      </c>
      <c r="D36" s="54">
        <f t="shared" si="12"/>
        <v>1.6885521885521888</v>
      </c>
      <c r="E36" s="55">
        <f t="shared" si="12"/>
        <v>0.9057239057239057</v>
      </c>
      <c r="F36" s="56">
        <f t="shared" si="12"/>
        <v>0.9074074074074076</v>
      </c>
      <c r="G36" s="56">
        <f t="shared" si="12"/>
        <v>1.0003367003367003</v>
      </c>
      <c r="H36" s="57"/>
      <c r="I36" s="58" t="s">
        <v>44</v>
      </c>
      <c r="J36" s="54">
        <f aca="true" t="shared" si="13" ref="J36:O36">J34/1.302</f>
        <v>0.7608806963645673</v>
      </c>
      <c r="K36" s="55">
        <f t="shared" si="13"/>
        <v>0.7936507936507937</v>
      </c>
      <c r="L36" s="54">
        <f t="shared" si="13"/>
        <v>0.8870967741935484</v>
      </c>
      <c r="M36" s="55">
        <f t="shared" si="13"/>
        <v>0.8671274961597544</v>
      </c>
      <c r="N36" s="56">
        <f t="shared" si="13"/>
        <v>0.9472606246799795</v>
      </c>
      <c r="O36" s="59">
        <f t="shared" si="13"/>
        <v>0.9997439836149512</v>
      </c>
    </row>
    <row r="37" ht="13.5" customHeight="1"/>
    <row r="38" ht="13.5" customHeight="1" thickBot="1"/>
    <row r="39" spans="1:15" ht="13.5" customHeight="1">
      <c r="A39" s="41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</row>
    <row r="40" spans="1:15" ht="13.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8"/>
    </row>
    <row r="41" spans="1:15" ht="13.5" customHeight="1">
      <c r="A41" s="45"/>
      <c r="B41" s="187" t="s">
        <v>24</v>
      </c>
      <c r="C41" s="188"/>
      <c r="D41" s="187" t="s">
        <v>25</v>
      </c>
      <c r="E41" s="188"/>
      <c r="F41" s="46"/>
      <c r="G41" s="46"/>
      <c r="H41" s="46"/>
      <c r="I41" s="47"/>
      <c r="J41" s="187" t="s">
        <v>36</v>
      </c>
      <c r="K41" s="188"/>
      <c r="L41" s="187" t="s">
        <v>37</v>
      </c>
      <c r="M41" s="188"/>
      <c r="N41" s="46"/>
      <c r="O41" s="49"/>
    </row>
    <row r="42" spans="1:15" ht="13.5" customHeight="1">
      <c r="A42" s="50"/>
      <c r="B42" s="8" t="s">
        <v>26</v>
      </c>
      <c r="C42" s="9" t="s">
        <v>27</v>
      </c>
      <c r="D42" s="8" t="s">
        <v>26</v>
      </c>
      <c r="E42" s="9" t="s">
        <v>27</v>
      </c>
      <c r="F42" s="10" t="s">
        <v>28</v>
      </c>
      <c r="G42" s="10" t="s">
        <v>29</v>
      </c>
      <c r="H42" s="46"/>
      <c r="I42" s="30"/>
      <c r="J42" s="8" t="s">
        <v>26</v>
      </c>
      <c r="K42" s="9" t="s">
        <v>27</v>
      </c>
      <c r="L42" s="8" t="s">
        <v>26</v>
      </c>
      <c r="M42" s="9" t="s">
        <v>27</v>
      </c>
      <c r="N42" s="10" t="s">
        <v>38</v>
      </c>
      <c r="O42" s="51" t="s">
        <v>29</v>
      </c>
    </row>
    <row r="43" spans="1:15" ht="13.5" customHeight="1">
      <c r="A43" s="50" t="s">
        <v>30</v>
      </c>
      <c r="B43" s="38">
        <v>0.7473333333333333</v>
      </c>
      <c r="C43" s="39">
        <v>0.8373333333333334</v>
      </c>
      <c r="D43" s="38">
        <v>1.6716666666666669</v>
      </c>
      <c r="E43" s="39">
        <v>0.8966666666666666</v>
      </c>
      <c r="F43" s="40">
        <v>0.8983333333333334</v>
      </c>
      <c r="G43" s="40">
        <v>0.9903333333333334</v>
      </c>
      <c r="H43" s="46"/>
      <c r="I43" s="30" t="s">
        <v>30</v>
      </c>
      <c r="J43" s="38">
        <v>0.9906666666666667</v>
      </c>
      <c r="K43" s="39">
        <v>1.0333333333333334</v>
      </c>
      <c r="L43" s="38">
        <v>1.155</v>
      </c>
      <c r="M43" s="39">
        <v>1.1290000000000002</v>
      </c>
      <c r="N43" s="40">
        <v>1.2333333333333334</v>
      </c>
      <c r="O43" s="52">
        <v>1.3016666666666665</v>
      </c>
    </row>
    <row r="44" spans="1:15" ht="13.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8"/>
    </row>
    <row r="45" spans="1:15" ht="13.5" customHeight="1" thickBot="1">
      <c r="A45" s="53" t="s">
        <v>44</v>
      </c>
      <c r="B45" s="54">
        <f>B43/0.898</f>
        <v>0.8322197475872308</v>
      </c>
      <c r="C45" s="55">
        <f>C43/0.898</f>
        <v>0.9324424647364514</v>
      </c>
      <c r="D45" s="54"/>
      <c r="E45" s="55"/>
      <c r="F45" s="56">
        <f>F43/0.898</f>
        <v>1.0003711952487009</v>
      </c>
      <c r="G45" s="56"/>
      <c r="H45" s="57"/>
      <c r="I45" s="58" t="s">
        <v>44</v>
      </c>
      <c r="J45" s="54"/>
      <c r="K45" s="55"/>
      <c r="L45" s="54">
        <f>L43/1.233</f>
        <v>0.9367396593673966</v>
      </c>
      <c r="M45" s="55">
        <f>M43/1.233</f>
        <v>0.9156528791565289</v>
      </c>
      <c r="N45" s="56">
        <f>N43/1.233</f>
        <v>1.0002703433360367</v>
      </c>
      <c r="O45" s="59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16">
    <mergeCell ref="B4:C4"/>
    <mergeCell ref="D4:E4"/>
    <mergeCell ref="J4:K4"/>
    <mergeCell ref="L4:M4"/>
    <mergeCell ref="B21:C21"/>
    <mergeCell ref="D21:E21"/>
    <mergeCell ref="J21:K21"/>
    <mergeCell ref="L21:M21"/>
    <mergeCell ref="B32:C32"/>
    <mergeCell ref="D32:E32"/>
    <mergeCell ref="J32:K32"/>
    <mergeCell ref="L32:M32"/>
    <mergeCell ref="B41:C41"/>
    <mergeCell ref="D41:E41"/>
    <mergeCell ref="J41:K41"/>
    <mergeCell ref="L41:M41"/>
  </mergeCells>
  <printOptions/>
  <pageMargins left="0.75" right="0.75" top="0.42" bottom="1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="85" zoomScaleNormal="85" zoomScalePageLayoutView="0" workbookViewId="0" topLeftCell="A34">
      <selection activeCell="B56" sqref="B56"/>
    </sheetView>
  </sheetViews>
  <sheetFormatPr defaultColWidth="8.8515625" defaultRowHeight="12.75" customHeight="1"/>
  <cols>
    <col min="1" max="1" width="8.8515625" style="0" customWidth="1"/>
    <col min="2" max="2" width="11.8515625" style="0" customWidth="1"/>
    <col min="3" max="9" width="11.8515625" style="2" customWidth="1"/>
    <col min="10" max="11" width="11.8515625" style="0" customWidth="1"/>
  </cols>
  <sheetData>
    <row r="1" ht="13.5" customHeight="1"/>
    <row r="2" spans="2:11" ht="18.75" customHeight="1">
      <c r="B2" s="60" t="s">
        <v>0</v>
      </c>
      <c r="C2" s="61"/>
      <c r="D2" s="61"/>
      <c r="E2" s="61"/>
      <c r="F2" s="61"/>
      <c r="G2" s="60" t="s">
        <v>33</v>
      </c>
      <c r="H2" s="61"/>
      <c r="I2" s="61"/>
      <c r="J2" s="62"/>
      <c r="K2" s="62"/>
    </row>
    <row r="3" spans="2:11" ht="13.5" customHeight="1" thickBot="1">
      <c r="B3" s="62"/>
      <c r="C3" s="61"/>
      <c r="D3" s="61"/>
      <c r="E3" s="61"/>
      <c r="F3" s="61"/>
      <c r="G3" s="61"/>
      <c r="H3" s="61"/>
      <c r="I3" s="61"/>
      <c r="J3" s="62"/>
      <c r="K3" s="62"/>
    </row>
    <row r="4" spans="2:11" ht="17.25" customHeight="1" thickBot="1">
      <c r="B4" s="79"/>
      <c r="C4" s="80" t="s">
        <v>46</v>
      </c>
      <c r="D4" s="81" t="s">
        <v>47</v>
      </c>
      <c r="E4" s="82"/>
      <c r="F4" s="83"/>
      <c r="G4" s="79"/>
      <c r="H4" s="80" t="s">
        <v>48</v>
      </c>
      <c r="I4" s="80" t="s">
        <v>49</v>
      </c>
      <c r="J4" s="82"/>
      <c r="K4" s="83"/>
    </row>
    <row r="5" spans="2:11" ht="17.25" customHeight="1">
      <c r="B5" s="69" t="s">
        <v>39</v>
      </c>
      <c r="C5" s="63" t="s">
        <v>27</v>
      </c>
      <c r="D5" s="75" t="s">
        <v>27</v>
      </c>
      <c r="E5" s="63" t="s">
        <v>28</v>
      </c>
      <c r="F5" s="77" t="s">
        <v>29</v>
      </c>
      <c r="G5" s="69" t="s">
        <v>39</v>
      </c>
      <c r="H5" s="63" t="s">
        <v>27</v>
      </c>
      <c r="I5" s="63" t="s">
        <v>27</v>
      </c>
      <c r="J5" s="78" t="s">
        <v>38</v>
      </c>
      <c r="K5" s="77" t="s">
        <v>29</v>
      </c>
    </row>
    <row r="6" spans="2:11" ht="17.25" customHeight="1">
      <c r="B6" s="64">
        <v>1</v>
      </c>
      <c r="C6" s="92">
        <v>0.885</v>
      </c>
      <c r="D6" s="93">
        <v>0.794</v>
      </c>
      <c r="E6" s="92">
        <v>0.9380000000000001</v>
      </c>
      <c r="F6" s="94">
        <v>0.893</v>
      </c>
      <c r="G6" s="64">
        <v>1</v>
      </c>
      <c r="H6" s="65">
        <v>1.03</v>
      </c>
      <c r="I6" s="65">
        <v>1.043</v>
      </c>
      <c r="J6" s="66">
        <v>1.335</v>
      </c>
      <c r="K6" s="67">
        <v>1.2169999999999999</v>
      </c>
    </row>
    <row r="7" spans="2:11" ht="17.25" customHeight="1">
      <c r="B7" s="68">
        <v>2</v>
      </c>
      <c r="C7" s="92">
        <v>0.739</v>
      </c>
      <c r="D7" s="93">
        <v>0.9920000000000001</v>
      </c>
      <c r="E7" s="92">
        <v>0.989</v>
      </c>
      <c r="F7" s="94">
        <v>1.06</v>
      </c>
      <c r="G7" s="68">
        <v>2</v>
      </c>
      <c r="H7" s="65">
        <v>1.3239999999999998</v>
      </c>
      <c r="I7" s="65">
        <v>0.9680000000000001</v>
      </c>
      <c r="J7" s="66">
        <v>1.032</v>
      </c>
      <c r="K7" s="67">
        <v>1.384</v>
      </c>
    </row>
    <row r="8" spans="2:11" ht="17.25" customHeight="1">
      <c r="B8" s="69">
        <v>3</v>
      </c>
      <c r="C8" s="92">
        <v>0.888</v>
      </c>
      <c r="D8" s="93">
        <v>0.904</v>
      </c>
      <c r="E8" s="92">
        <v>0.768</v>
      </c>
      <c r="F8" s="94">
        <v>1.018</v>
      </c>
      <c r="G8" s="69">
        <v>3</v>
      </c>
      <c r="H8" s="65">
        <v>0.746</v>
      </c>
      <c r="I8" s="65">
        <v>1.3760000000000001</v>
      </c>
      <c r="J8" s="66">
        <v>1.333</v>
      </c>
      <c r="K8" s="67">
        <v>1.3039999999999998</v>
      </c>
    </row>
    <row r="9" spans="2:11" ht="17.25" customHeight="1" thickBot="1">
      <c r="B9" s="74" t="s">
        <v>30</v>
      </c>
      <c r="C9" s="70">
        <f>AVERAGE(C6:C8)</f>
        <v>0.8373333333333334</v>
      </c>
      <c r="D9" s="76">
        <f>AVERAGE(D6:D8)</f>
        <v>0.8966666666666666</v>
      </c>
      <c r="E9" s="70">
        <f>AVERAGE(E6:E8)</f>
        <v>0.8983333333333334</v>
      </c>
      <c r="F9" s="72">
        <f>AVERAGE(F6:F8)</f>
        <v>0.9903333333333334</v>
      </c>
      <c r="G9" s="73" t="s">
        <v>30</v>
      </c>
      <c r="H9" s="70">
        <f>AVERAGE(H6:H8)</f>
        <v>1.0333333333333334</v>
      </c>
      <c r="I9" s="70">
        <f>AVERAGE(I6:I8)</f>
        <v>1.1290000000000002</v>
      </c>
      <c r="J9" s="71">
        <f>AVERAGE(J6:J8)</f>
        <v>1.2333333333333334</v>
      </c>
      <c r="K9" s="72">
        <f>AVERAGE(K6:K8)</f>
        <v>1.3016666666666665</v>
      </c>
    </row>
    <row r="10" ht="13.5" customHeight="1"/>
    <row r="11" ht="13.5" customHeight="1"/>
    <row r="12" ht="13.5" customHeight="1">
      <c r="B12" s="91" t="s">
        <v>51</v>
      </c>
    </row>
    <row r="13" ht="13.5" customHeight="1" thickBot="1"/>
    <row r="14" spans="2:11" ht="19.5" customHeight="1" thickBot="1">
      <c r="B14" s="79"/>
      <c r="C14" s="80" t="s">
        <v>46</v>
      </c>
      <c r="D14" s="81" t="s">
        <v>47</v>
      </c>
      <c r="E14" s="95"/>
      <c r="F14" s="83"/>
      <c r="G14" s="79"/>
      <c r="H14" s="80" t="s">
        <v>48</v>
      </c>
      <c r="I14" s="81" t="s">
        <v>49</v>
      </c>
      <c r="J14" s="95"/>
      <c r="K14" s="83"/>
    </row>
    <row r="15" spans="2:11" ht="19.5" customHeight="1">
      <c r="B15" s="85" t="s">
        <v>39</v>
      </c>
      <c r="C15" s="89" t="s">
        <v>27</v>
      </c>
      <c r="D15" s="102" t="s">
        <v>27</v>
      </c>
      <c r="E15" s="89" t="s">
        <v>28</v>
      </c>
      <c r="F15" s="90" t="s">
        <v>29</v>
      </c>
      <c r="G15" s="85" t="s">
        <v>39</v>
      </c>
      <c r="H15" s="89" t="s">
        <v>27</v>
      </c>
      <c r="I15" s="102" t="s">
        <v>27</v>
      </c>
      <c r="J15" s="63" t="s">
        <v>38</v>
      </c>
      <c r="K15" s="77" t="s">
        <v>29</v>
      </c>
    </row>
    <row r="16" spans="2:11" ht="19.5" customHeight="1">
      <c r="B16" s="86">
        <v>1</v>
      </c>
      <c r="C16" s="98">
        <f>C6/0.99</f>
        <v>0.8939393939393939</v>
      </c>
      <c r="D16" s="97">
        <f>D6/0.99</f>
        <v>0.8020202020202021</v>
      </c>
      <c r="E16" s="98">
        <f>E6/0.99</f>
        <v>0.9474747474747476</v>
      </c>
      <c r="F16" s="97">
        <f>F6/0.99</f>
        <v>0.902020202020202</v>
      </c>
      <c r="G16" s="86">
        <v>1</v>
      </c>
      <c r="H16" s="98">
        <f>H6/1.302</f>
        <v>0.7910906298003072</v>
      </c>
      <c r="I16" s="97">
        <f>I6/1.302</f>
        <v>0.8010752688172043</v>
      </c>
      <c r="J16" s="96">
        <f>J6/1.302</f>
        <v>1.0253456221198156</v>
      </c>
      <c r="K16" s="97">
        <f>K6/1.302</f>
        <v>0.9347158218125958</v>
      </c>
    </row>
    <row r="17" spans="2:13" ht="19.5" customHeight="1">
      <c r="B17" s="87">
        <v>2</v>
      </c>
      <c r="C17" s="98">
        <f aca="true" t="shared" si="0" ref="C17:F18">C7/0.99</f>
        <v>0.7464646464646465</v>
      </c>
      <c r="D17" s="97">
        <f t="shared" si="0"/>
        <v>1.002020202020202</v>
      </c>
      <c r="E17" s="98">
        <f t="shared" si="0"/>
        <v>0.998989898989899</v>
      </c>
      <c r="F17" s="97">
        <f t="shared" si="0"/>
        <v>1.0707070707070707</v>
      </c>
      <c r="G17" s="87">
        <v>2</v>
      </c>
      <c r="H17" s="98">
        <f aca="true" t="shared" si="1" ref="H17:K18">H7/1.302</f>
        <v>1.0168970814132103</v>
      </c>
      <c r="I17" s="97">
        <f t="shared" si="1"/>
        <v>0.7434715821812596</v>
      </c>
      <c r="J17" s="96">
        <f t="shared" si="1"/>
        <v>0.7926267281105991</v>
      </c>
      <c r="K17" s="97">
        <f t="shared" si="1"/>
        <v>1.0629800307219661</v>
      </c>
      <c r="M17" s="103"/>
    </row>
    <row r="18" spans="2:11" ht="19.5" customHeight="1">
      <c r="B18" s="85">
        <v>3</v>
      </c>
      <c r="C18" s="98">
        <f t="shared" si="0"/>
        <v>0.896969696969697</v>
      </c>
      <c r="D18" s="97">
        <f t="shared" si="0"/>
        <v>0.9131313131313131</v>
      </c>
      <c r="E18" s="98">
        <f t="shared" si="0"/>
        <v>0.7757575757575758</v>
      </c>
      <c r="F18" s="97">
        <f t="shared" si="0"/>
        <v>1.0282828282828282</v>
      </c>
      <c r="G18" s="85">
        <v>3</v>
      </c>
      <c r="H18" s="98"/>
      <c r="I18" s="97">
        <f t="shared" si="1"/>
        <v>1.0568356374807988</v>
      </c>
      <c r="J18" s="96">
        <f t="shared" si="1"/>
        <v>1.0238095238095237</v>
      </c>
      <c r="K18" s="97">
        <f t="shared" si="1"/>
        <v>1.0015360983102917</v>
      </c>
    </row>
    <row r="19" spans="2:11" ht="21.75" customHeight="1" thickBot="1">
      <c r="B19" s="88" t="s">
        <v>30</v>
      </c>
      <c r="C19" s="104">
        <f>AVERAGE(C16:C18)</f>
        <v>0.8457912457912458</v>
      </c>
      <c r="D19" s="104">
        <f>AVERAGE(D16:D18)</f>
        <v>0.9057239057239057</v>
      </c>
      <c r="E19" s="104">
        <f>AVERAGE(E16:E18)</f>
        <v>0.9074074074074074</v>
      </c>
      <c r="F19" s="107">
        <f>AVERAGE(F16:F18)</f>
        <v>1.0003367003367003</v>
      </c>
      <c r="G19" s="101" t="s">
        <v>30</v>
      </c>
      <c r="H19" s="104">
        <f>AVERAGE(H16:H18)</f>
        <v>0.9039938556067588</v>
      </c>
      <c r="I19" s="104">
        <f>AVERAGE(I16:I18)</f>
        <v>0.8671274961597542</v>
      </c>
      <c r="J19" s="104">
        <f>AVERAGE(J16:J18)</f>
        <v>0.9472606246799794</v>
      </c>
      <c r="K19" s="107">
        <f>AVERAGE(K16:K18)</f>
        <v>0.9997439836149512</v>
      </c>
    </row>
    <row r="20" spans="2:11" ht="21.75" customHeight="1">
      <c r="B20" s="99" t="s">
        <v>31</v>
      </c>
      <c r="C20" s="105">
        <f>STDEV(C16:C18)</f>
        <v>0.0860327012504778</v>
      </c>
      <c r="D20" s="105">
        <f>STDEV(D16:D18)</f>
        <v>0.10020555006273096</v>
      </c>
      <c r="E20" s="105">
        <f>STDEV(E16:E18)</f>
        <v>0.11688546247921101</v>
      </c>
      <c r="F20" s="108">
        <f>STDEV(F16:F18)</f>
        <v>0.08774710517863954</v>
      </c>
      <c r="G20" s="99" t="s">
        <v>31</v>
      </c>
      <c r="H20" s="105">
        <f>STDEV(H16:H18)</f>
        <v>0.1596692731711547</v>
      </c>
      <c r="I20" s="105">
        <f>STDEV(I16:I18)</f>
        <v>0.16679757294735284</v>
      </c>
      <c r="J20" s="105">
        <f>STDEV(J16:J18)</f>
        <v>0.13391908518085574</v>
      </c>
      <c r="K20" s="108">
        <f>STDEV(K16:K18)</f>
        <v>0.06415088135090263</v>
      </c>
    </row>
    <row r="21" spans="2:11" ht="21.75" customHeight="1" thickBot="1">
      <c r="B21" s="100" t="s">
        <v>50</v>
      </c>
      <c r="C21" s="106">
        <f>C20/1.732</f>
        <v>0.04967246030628048</v>
      </c>
      <c r="D21" s="106">
        <f>D20/1.732</f>
        <v>0.05785539841959063</v>
      </c>
      <c r="E21" s="106">
        <f>E20/1.732</f>
        <v>0.06748583284019112</v>
      </c>
      <c r="F21" s="109">
        <f>F20/1.732</f>
        <v>0.0506623009114547</v>
      </c>
      <c r="G21" s="100" t="s">
        <v>50</v>
      </c>
      <c r="H21" s="106">
        <f>H20/1.4142</f>
        <v>0.11290430856396176</v>
      </c>
      <c r="I21" s="106">
        <f>I20/1.732</f>
        <v>0.09630344858392197</v>
      </c>
      <c r="J21" s="106">
        <f>J20/1.732</f>
        <v>0.07732048797970886</v>
      </c>
      <c r="K21" s="109">
        <f>K20/1.732</f>
        <v>0.03703861509867357</v>
      </c>
    </row>
    <row r="22" ht="21.75" customHeight="1"/>
    <row r="23" ht="21.75" customHeight="1"/>
    <row r="24" ht="21.75" customHeight="1" thickBot="1"/>
    <row r="25" spans="2:8" ht="22.5" customHeight="1" thickBot="1">
      <c r="B25" s="84" t="s">
        <v>29</v>
      </c>
      <c r="C25" s="84" t="s">
        <v>38</v>
      </c>
      <c r="D25" s="84" t="s">
        <v>52</v>
      </c>
      <c r="E25" s="80" t="s">
        <v>46</v>
      </c>
      <c r="F25" s="80" t="s">
        <v>48</v>
      </c>
      <c r="G25" s="81" t="s">
        <v>47</v>
      </c>
      <c r="H25" s="84" t="s">
        <v>49</v>
      </c>
    </row>
    <row r="26" spans="2:8" ht="22.5" customHeight="1">
      <c r="B26" s="122">
        <v>0.902020202020202</v>
      </c>
      <c r="C26" s="122">
        <v>1.0253456221198156</v>
      </c>
      <c r="D26" s="122">
        <v>0.9474747474747476</v>
      </c>
      <c r="E26" s="123">
        <v>0.8939393939393939</v>
      </c>
      <c r="F26" s="124">
        <v>0.7910906298003072</v>
      </c>
      <c r="G26" s="125">
        <v>0.8020202020202021</v>
      </c>
      <c r="H26" s="122">
        <v>0.8010752688172043</v>
      </c>
    </row>
    <row r="27" spans="2:8" ht="22.5" customHeight="1">
      <c r="B27" s="122">
        <v>1.0707070707070707</v>
      </c>
      <c r="C27" s="122">
        <v>0.7926267281105991</v>
      </c>
      <c r="D27" s="122">
        <v>0.998989898989899</v>
      </c>
      <c r="E27" s="123">
        <v>0.7464646464646465</v>
      </c>
      <c r="F27" s="124">
        <v>1.0168970814132103</v>
      </c>
      <c r="G27" s="125">
        <v>1.002020202020202</v>
      </c>
      <c r="H27" s="122">
        <v>0.7434715821812596</v>
      </c>
    </row>
    <row r="28" spans="2:8" ht="22.5" customHeight="1" thickBot="1">
      <c r="B28" s="122">
        <v>1.0282828282828282</v>
      </c>
      <c r="C28" s="122">
        <v>1.0238095238095237</v>
      </c>
      <c r="D28" s="122">
        <v>0.7757575757575758</v>
      </c>
      <c r="E28" s="123">
        <v>0.896969696969697</v>
      </c>
      <c r="F28" s="124"/>
      <c r="G28" s="125">
        <v>0.9131313131313131</v>
      </c>
      <c r="H28" s="122">
        <v>1.0568356374807988</v>
      </c>
    </row>
    <row r="29" spans="1:8" ht="22.5" customHeight="1" thickBot="1">
      <c r="A29" s="113" t="s">
        <v>30</v>
      </c>
      <c r="B29" s="119">
        <v>1.0003367003367003</v>
      </c>
      <c r="C29" s="119">
        <v>0.9472606246799794</v>
      </c>
      <c r="D29" s="119">
        <v>0.9074074074074074</v>
      </c>
      <c r="E29" s="120">
        <v>0.8457912457912458</v>
      </c>
      <c r="F29" s="121">
        <v>0.9039938556067588</v>
      </c>
      <c r="G29" s="121">
        <v>0.9057239057239057</v>
      </c>
      <c r="H29" s="119">
        <v>0.8671274961597542</v>
      </c>
    </row>
    <row r="30" spans="1:8" ht="22.5" customHeight="1">
      <c r="A30" s="114" t="s">
        <v>31</v>
      </c>
      <c r="B30" s="110">
        <v>0.08774710517863954</v>
      </c>
      <c r="C30" s="110">
        <v>0.13391908518085574</v>
      </c>
      <c r="D30" s="110">
        <v>0.11688546247921101</v>
      </c>
      <c r="E30" s="111">
        <v>0.0860327012504778</v>
      </c>
      <c r="F30" s="112">
        <v>0.1596692731711547</v>
      </c>
      <c r="G30" s="112">
        <v>0.10020555006273096</v>
      </c>
      <c r="H30" s="110">
        <v>0.16679757294735284</v>
      </c>
    </row>
    <row r="31" spans="1:8" ht="22.5" customHeight="1" thickBot="1">
      <c r="A31" s="115" t="s">
        <v>50</v>
      </c>
      <c r="B31" s="116">
        <v>0.0506623009114547</v>
      </c>
      <c r="C31" s="116">
        <v>0.07732048797970886</v>
      </c>
      <c r="D31" s="116">
        <v>0.06748583284019112</v>
      </c>
      <c r="E31" s="117">
        <v>0.04967246030628048</v>
      </c>
      <c r="F31" s="118">
        <v>0.11290430856396176</v>
      </c>
      <c r="G31" s="118">
        <v>0.05785539841959063</v>
      </c>
      <c r="H31" s="116">
        <v>0.09630344858392197</v>
      </c>
    </row>
    <row r="32" ht="22.5" customHeight="1"/>
    <row r="33" ht="22.5" customHeight="1"/>
    <row r="34" ht="22.5" customHeight="1"/>
    <row r="35" ht="22.5" customHeight="1"/>
  </sheetData>
  <sheetProtection/>
  <printOptions/>
  <pageMargins left="0.75" right="0.75" top="0.42" bottom="1" header="0" footer="0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7"/>
  <sheetViews>
    <sheetView tabSelected="1" zoomScale="70" zoomScaleNormal="70" zoomScalePageLayoutView="0" workbookViewId="0" topLeftCell="A1">
      <selection activeCell="Q67" sqref="Q67"/>
    </sheetView>
  </sheetViews>
  <sheetFormatPr defaultColWidth="8.8515625" defaultRowHeight="12.75" customHeight="1"/>
  <cols>
    <col min="1" max="1" width="8.8515625" style="0" customWidth="1"/>
    <col min="2" max="2" width="14.00390625" style="0" customWidth="1"/>
    <col min="3" max="6" width="12.57421875" style="2" customWidth="1"/>
    <col min="7" max="7" width="14.00390625" style="2" customWidth="1"/>
    <col min="8" max="9" width="12.57421875" style="2" customWidth="1"/>
    <col min="10" max="11" width="12.57421875" style="0" customWidth="1"/>
  </cols>
  <sheetData>
    <row r="1" ht="23.25" customHeight="1"/>
    <row r="2" ht="17.25" customHeight="1">
      <c r="B2" s="145" t="s">
        <v>63</v>
      </c>
    </row>
    <row r="3" spans="2:7" ht="23.25" customHeight="1">
      <c r="B3" s="29" t="s">
        <v>0</v>
      </c>
      <c r="G3" s="29" t="s">
        <v>33</v>
      </c>
    </row>
    <row r="4" ht="5.25" customHeight="1" thickBot="1"/>
    <row r="5" spans="2:11" ht="19.5" customHeight="1">
      <c r="B5" s="126" t="s">
        <v>39</v>
      </c>
      <c r="C5" s="89" t="s">
        <v>46</v>
      </c>
      <c r="D5" s="127" t="s">
        <v>53</v>
      </c>
      <c r="E5" s="128" t="s">
        <v>55</v>
      </c>
      <c r="F5" s="90" t="s">
        <v>56</v>
      </c>
      <c r="G5" s="126" t="s">
        <v>39</v>
      </c>
      <c r="H5" s="127" t="s">
        <v>48</v>
      </c>
      <c r="I5" s="127" t="s">
        <v>49</v>
      </c>
      <c r="J5" s="128" t="s">
        <v>57</v>
      </c>
      <c r="K5" s="90" t="s">
        <v>56</v>
      </c>
    </row>
    <row r="6" spans="2:11" ht="19.5" customHeight="1">
      <c r="B6" s="129">
        <v>1</v>
      </c>
      <c r="C6" s="147">
        <v>0.885</v>
      </c>
      <c r="D6" s="92">
        <v>0.794</v>
      </c>
      <c r="E6" s="148">
        <v>0.9380000000000001</v>
      </c>
      <c r="F6" s="94">
        <v>0.893</v>
      </c>
      <c r="G6" s="129">
        <v>1</v>
      </c>
      <c r="H6" s="92">
        <v>1.03</v>
      </c>
      <c r="I6" s="92">
        <v>1.043</v>
      </c>
      <c r="J6" s="148">
        <v>1.335</v>
      </c>
      <c r="K6" s="94">
        <v>1.2169999999999999</v>
      </c>
    </row>
    <row r="7" spans="2:11" ht="19.5" customHeight="1">
      <c r="B7" s="130">
        <v>2</v>
      </c>
      <c r="C7" s="147">
        <v>0.739</v>
      </c>
      <c r="D7" s="92">
        <v>0.9920000000000001</v>
      </c>
      <c r="E7" s="148">
        <v>0.989</v>
      </c>
      <c r="F7" s="94">
        <v>1.06</v>
      </c>
      <c r="G7" s="130">
        <v>2</v>
      </c>
      <c r="H7" s="92">
        <v>1.3239999999999998</v>
      </c>
      <c r="I7" s="92">
        <v>0.9680000000000001</v>
      </c>
      <c r="J7" s="148">
        <v>1.032</v>
      </c>
      <c r="K7" s="94">
        <v>1.384</v>
      </c>
    </row>
    <row r="8" spans="2:11" ht="19.5" customHeight="1">
      <c r="B8" s="131">
        <v>3</v>
      </c>
      <c r="C8" s="147">
        <v>0.888</v>
      </c>
      <c r="D8" s="92">
        <v>0.904</v>
      </c>
      <c r="E8" s="148">
        <v>0.768</v>
      </c>
      <c r="F8" s="94">
        <v>1.018</v>
      </c>
      <c r="G8" s="131">
        <v>3</v>
      </c>
      <c r="H8" s="92">
        <v>0.746</v>
      </c>
      <c r="I8" s="92">
        <v>1.3760000000000001</v>
      </c>
      <c r="J8" s="148">
        <v>1.333</v>
      </c>
      <c r="K8" s="94">
        <v>1.3039999999999998</v>
      </c>
    </row>
    <row r="9" spans="2:11" ht="19.5" customHeight="1">
      <c r="B9" s="132" t="s">
        <v>30</v>
      </c>
      <c r="C9" s="133">
        <f>AVERAGE(C6:C8)</f>
        <v>0.8373333333333334</v>
      </c>
      <c r="D9" s="134">
        <f>AVERAGE(D6:D8)</f>
        <v>0.8966666666666666</v>
      </c>
      <c r="E9" s="135">
        <f>AVERAGE(E6:E8)</f>
        <v>0.8983333333333334</v>
      </c>
      <c r="F9" s="146">
        <f>AVERAGE(F6:F8)</f>
        <v>0.9903333333333334</v>
      </c>
      <c r="G9" s="136" t="s">
        <v>30</v>
      </c>
      <c r="H9" s="134">
        <f>AVERAGE(H6:H8)</f>
        <v>1.0333333333333334</v>
      </c>
      <c r="I9" s="134">
        <f>AVERAGE(I6:I8)</f>
        <v>1.1290000000000002</v>
      </c>
      <c r="J9" s="135">
        <f>AVERAGE(J6:J8)</f>
        <v>1.2333333333333334</v>
      </c>
      <c r="K9" s="146">
        <f>AVERAGE(K6:K8)</f>
        <v>1.3016666666666665</v>
      </c>
    </row>
    <row r="10" spans="2:11" ht="19.5" customHeight="1">
      <c r="B10" s="132" t="s">
        <v>31</v>
      </c>
      <c r="C10" s="137">
        <f>STDEV(C6:C8)</f>
        <v>0.08517237423797305</v>
      </c>
      <c r="D10" s="138">
        <f>STDEV(D6:D8)</f>
        <v>0.0992034945621037</v>
      </c>
      <c r="E10" s="139">
        <f>STDEV(E6:E8)</f>
        <v>0.11571660785441808</v>
      </c>
      <c r="F10" s="140">
        <f>STDEV(F6:F8)</f>
        <v>0.0868696341268532</v>
      </c>
      <c r="G10" s="132" t="s">
        <v>31</v>
      </c>
      <c r="H10" s="138">
        <f>STDEV(H6:H8)</f>
        <v>0.28901441717210774</v>
      </c>
      <c r="I10" s="138">
        <f>STDEV(I6:I8)</f>
        <v>0.21717043997745095</v>
      </c>
      <c r="J10" s="139">
        <f>STDEV(J6:J8)</f>
        <v>0.17436264890547223</v>
      </c>
      <c r="K10" s="140">
        <f>STDEV(K6:K8)</f>
        <v>0.0835244475188752</v>
      </c>
    </row>
    <row r="11" spans="2:11" ht="19.5" customHeight="1" thickBot="1">
      <c r="B11" s="141" t="s">
        <v>54</v>
      </c>
      <c r="C11" s="142">
        <f>C10/1.732</f>
        <v>0.0491757357032177</v>
      </c>
      <c r="D11" s="143">
        <f>D10/1.732</f>
        <v>0.05727684443539475</v>
      </c>
      <c r="E11" s="143">
        <f>E10/1.732</f>
        <v>0.06681097451178873</v>
      </c>
      <c r="F11" s="144">
        <f>F10/1.732</f>
        <v>0.050155677902340184</v>
      </c>
      <c r="G11" s="141" t="s">
        <v>54</v>
      </c>
      <c r="H11" s="142">
        <f>H10/1.732</f>
        <v>0.16686744640421924</v>
      </c>
      <c r="I11" s="143">
        <f>I10/1.732</f>
        <v>0.12538709005626497</v>
      </c>
      <c r="J11" s="143">
        <f>J10/1.732</f>
        <v>0.10067127534957981</v>
      </c>
      <c r="K11" s="144">
        <f>K10/1.732</f>
        <v>0.04822427685847298</v>
      </c>
    </row>
    <row r="12" spans="2:11" ht="6" customHeight="1">
      <c r="B12" s="173"/>
      <c r="C12" s="174"/>
      <c r="D12" s="174"/>
      <c r="E12" s="174"/>
      <c r="F12" s="174"/>
      <c r="G12" s="173"/>
      <c r="H12" s="174"/>
      <c r="I12" s="174"/>
      <c r="J12" s="174"/>
      <c r="K12" s="174"/>
    </row>
    <row r="13" spans="2:11" ht="19.5" customHeight="1">
      <c r="B13" s="170"/>
      <c r="C13" s="170"/>
      <c r="D13" s="170"/>
      <c r="E13" s="171" t="s">
        <v>59</v>
      </c>
      <c r="F13" s="172">
        <f>_xlfn.T.TEST(E6:E8,F6:F8,2,2)</f>
        <v>0.33259116958903245</v>
      </c>
      <c r="G13" s="170"/>
      <c r="H13" s="170"/>
      <c r="I13" s="170"/>
      <c r="J13" s="171" t="s">
        <v>59</v>
      </c>
      <c r="K13" s="172">
        <f>_xlfn.T.TEST(J6:J8,K6:K8,2,2)</f>
        <v>0.5735057665832415</v>
      </c>
    </row>
    <row r="14" spans="2:11" ht="19.5" customHeight="1">
      <c r="B14" s="170" t="s">
        <v>60</v>
      </c>
      <c r="C14" s="172">
        <f>_xlfn.T.TEST(C6:C8,F6:F8,2,2)</f>
        <v>0.09492806348498875</v>
      </c>
      <c r="D14" s="172">
        <f>_xlfn.T.TEST(D6:D8,F6:F8,2,2)</f>
        <v>0.2859772786016128</v>
      </c>
      <c r="E14" s="170"/>
      <c r="F14" s="170"/>
      <c r="G14" s="170" t="s">
        <v>60</v>
      </c>
      <c r="H14" s="172">
        <f>_xlfn.T.TEST(H6:H8,K6:K8,2,2)</f>
        <v>0.1972606444661136</v>
      </c>
      <c r="I14" s="172">
        <f>_xlfn.T.TEST(I6:I8,K6:K8,2,2)</f>
        <v>0.26805069413565286</v>
      </c>
      <c r="J14" s="170"/>
      <c r="K14" s="170"/>
    </row>
    <row r="15" spans="2:11" ht="19.5" customHeight="1">
      <c r="B15" s="170" t="s">
        <v>61</v>
      </c>
      <c r="C15" s="172">
        <f>_xlfn.T.TEST(C6:C8,E6:E8,2,2)</f>
        <v>0.502921544548594</v>
      </c>
      <c r="D15" s="170">
        <f>_xlfn.T.TEST(D6:D8,E6:E8,2,2)</f>
        <v>0.9857964140594108</v>
      </c>
      <c r="E15" s="170"/>
      <c r="F15" s="170"/>
      <c r="G15" s="170" t="s">
        <v>61</v>
      </c>
      <c r="H15" s="170">
        <f>_xlfn.T.TEST(H6:H8,J6:J8,2,2)</f>
        <v>0.3627635226631513</v>
      </c>
      <c r="I15" s="172">
        <f>_xlfn.T.TEST(I6:I8,J6:J8,2,2)</f>
        <v>0.551801486984971</v>
      </c>
      <c r="J15" s="170"/>
      <c r="K15" s="170"/>
    </row>
    <row r="16" spans="2:11" ht="19.5" customHeight="1">
      <c r="B16" s="173"/>
      <c r="C16" s="174"/>
      <c r="D16" s="174"/>
      <c r="E16" s="174"/>
      <c r="F16" s="174"/>
      <c r="G16" s="173"/>
      <c r="H16" s="174"/>
      <c r="I16" s="174"/>
      <c r="J16" s="174"/>
      <c r="K16" s="174"/>
    </row>
    <row r="17" spans="2:11" ht="19.5" customHeight="1">
      <c r="B17" s="173"/>
      <c r="C17" s="174"/>
      <c r="D17" s="174"/>
      <c r="E17" s="174"/>
      <c r="F17" s="174"/>
      <c r="G17" s="173"/>
      <c r="H17" s="174"/>
      <c r="I17" s="174"/>
      <c r="J17" s="174"/>
      <c r="K17" s="174"/>
    </row>
    <row r="18" ht="13.5" customHeight="1"/>
    <row r="19" ht="13.5" customHeight="1"/>
    <row r="20" ht="17.25" customHeight="1">
      <c r="B20" s="145" t="s">
        <v>58</v>
      </c>
    </row>
    <row r="21" ht="7.5" customHeight="1"/>
    <row r="22" spans="2:7" ht="18.75" customHeight="1">
      <c r="B22" s="29" t="s">
        <v>0</v>
      </c>
      <c r="G22" s="29" t="s">
        <v>33</v>
      </c>
    </row>
    <row r="23" ht="5.25" customHeight="1" thickBot="1"/>
    <row r="24" spans="2:11" ht="18.75" customHeight="1" thickBot="1">
      <c r="B24" s="149" t="s">
        <v>39</v>
      </c>
      <c r="C24" s="150" t="s">
        <v>46</v>
      </c>
      <c r="D24" s="151" t="s">
        <v>53</v>
      </c>
      <c r="E24" s="152" t="s">
        <v>52</v>
      </c>
      <c r="F24" s="153" t="s">
        <v>56</v>
      </c>
      <c r="G24" s="149" t="s">
        <v>39</v>
      </c>
      <c r="H24" s="151" t="s">
        <v>48</v>
      </c>
      <c r="I24" s="151" t="s">
        <v>49</v>
      </c>
      <c r="J24" s="152" t="s">
        <v>38</v>
      </c>
      <c r="K24" s="153" t="s">
        <v>56</v>
      </c>
    </row>
    <row r="25" spans="2:11" ht="18.75" customHeight="1">
      <c r="B25" s="149">
        <v>1</v>
      </c>
      <c r="C25" s="154">
        <f aca="true" t="shared" si="0" ref="C25:F27">C6/0.99</f>
        <v>0.8939393939393939</v>
      </c>
      <c r="D25" s="155">
        <f t="shared" si="0"/>
        <v>0.8020202020202021</v>
      </c>
      <c r="E25" s="156">
        <f t="shared" si="0"/>
        <v>0.9474747474747476</v>
      </c>
      <c r="F25" s="157">
        <f t="shared" si="0"/>
        <v>0.902020202020202</v>
      </c>
      <c r="G25" s="149">
        <v>1</v>
      </c>
      <c r="H25" s="155">
        <f aca="true" t="shared" si="1" ref="H25:K27">H6/1.302</f>
        <v>0.7910906298003072</v>
      </c>
      <c r="I25" s="155">
        <f t="shared" si="1"/>
        <v>0.8010752688172043</v>
      </c>
      <c r="J25" s="155">
        <f t="shared" si="1"/>
        <v>1.0253456221198156</v>
      </c>
      <c r="K25" s="163">
        <f t="shared" si="1"/>
        <v>0.9347158218125958</v>
      </c>
    </row>
    <row r="26" spans="2:11" ht="18.75" customHeight="1">
      <c r="B26" s="130">
        <v>2</v>
      </c>
      <c r="C26" s="147">
        <f t="shared" si="0"/>
        <v>0.7464646464646465</v>
      </c>
      <c r="D26" s="92">
        <f t="shared" si="0"/>
        <v>1.002020202020202</v>
      </c>
      <c r="E26" s="148">
        <f t="shared" si="0"/>
        <v>0.998989898989899</v>
      </c>
      <c r="F26" s="94">
        <f t="shared" si="0"/>
        <v>1.0707070707070707</v>
      </c>
      <c r="G26" s="130">
        <v>2</v>
      </c>
      <c r="H26" s="92">
        <f t="shared" si="1"/>
        <v>1.0168970814132103</v>
      </c>
      <c r="I26" s="92">
        <f t="shared" si="1"/>
        <v>0.7434715821812596</v>
      </c>
      <c r="J26" s="92"/>
      <c r="K26" s="93">
        <f t="shared" si="1"/>
        <v>1.0629800307219661</v>
      </c>
    </row>
    <row r="27" spans="2:11" ht="18.75" customHeight="1" thickBot="1">
      <c r="B27" s="158">
        <v>3</v>
      </c>
      <c r="C27" s="159">
        <f t="shared" si="0"/>
        <v>0.896969696969697</v>
      </c>
      <c r="D27" s="160">
        <f t="shared" si="0"/>
        <v>0.9131313131313131</v>
      </c>
      <c r="E27" s="161">
        <f t="shared" si="0"/>
        <v>0.7757575757575758</v>
      </c>
      <c r="F27" s="162">
        <f t="shared" si="0"/>
        <v>1.0282828282828282</v>
      </c>
      <c r="G27" s="158">
        <v>3</v>
      </c>
      <c r="H27" s="160"/>
      <c r="I27" s="160">
        <f t="shared" si="1"/>
        <v>1.0568356374807988</v>
      </c>
      <c r="J27" s="160">
        <f t="shared" si="1"/>
        <v>1.0238095238095237</v>
      </c>
      <c r="K27" s="164">
        <f t="shared" si="1"/>
        <v>1.0015360983102917</v>
      </c>
    </row>
    <row r="28" spans="2:11" ht="18.75" customHeight="1" thickBot="1">
      <c r="B28" s="165" t="s">
        <v>30</v>
      </c>
      <c r="C28" s="166">
        <f>AVERAGE(C25:C27)</f>
        <v>0.8457912457912458</v>
      </c>
      <c r="D28" s="167">
        <f>AVERAGE(D25:D27)</f>
        <v>0.9057239057239057</v>
      </c>
      <c r="E28" s="168">
        <f>AVERAGE(E25:E27)</f>
        <v>0.9074074074074074</v>
      </c>
      <c r="F28" s="169">
        <f>AVERAGE(F25:F27)</f>
        <v>1.0003367003367003</v>
      </c>
      <c r="G28" s="165" t="s">
        <v>30</v>
      </c>
      <c r="H28" s="167">
        <f>AVERAGE(H25:H27)</f>
        <v>0.9039938556067588</v>
      </c>
      <c r="I28" s="167">
        <f>AVERAGE(I25:I27)</f>
        <v>0.8671274961597542</v>
      </c>
      <c r="J28" s="168">
        <f>AVERAGE(J25:J27)</f>
        <v>1.0245775729646698</v>
      </c>
      <c r="K28" s="169">
        <f>AVERAGE(K25:K27)</f>
        <v>0.9997439836149512</v>
      </c>
    </row>
    <row r="29" spans="2:11" ht="18.75" customHeight="1">
      <c r="B29" s="132" t="s">
        <v>31</v>
      </c>
      <c r="C29" s="137">
        <f>STDEV(C25:C27)</f>
        <v>0.0860327012504778</v>
      </c>
      <c r="D29" s="138">
        <f>STDEV(D25:D27)</f>
        <v>0.10020555006273096</v>
      </c>
      <c r="E29" s="139">
        <f>STDEV(E25:E27)</f>
        <v>0.11688546247921101</v>
      </c>
      <c r="F29" s="140">
        <f>STDEV(F25:F27)</f>
        <v>0.08774710517863954</v>
      </c>
      <c r="G29" s="132" t="s">
        <v>31</v>
      </c>
      <c r="H29" s="138">
        <f>STDEV(H25:H27)</f>
        <v>0.1596692731711547</v>
      </c>
      <c r="I29" s="138">
        <f>STDEV(I25:I27)</f>
        <v>0.16679757294735284</v>
      </c>
      <c r="J29" s="139">
        <f>STDEV(J25:J27)</f>
        <v>0.001086185531776592</v>
      </c>
      <c r="K29" s="140">
        <f>STDEV(K25:K27)</f>
        <v>0.06415088135090263</v>
      </c>
    </row>
    <row r="30" spans="2:11" ht="18.75" customHeight="1" thickBot="1">
      <c r="B30" s="141" t="s">
        <v>54</v>
      </c>
      <c r="C30" s="142">
        <f>C29/1.732</f>
        <v>0.04967246030628048</v>
      </c>
      <c r="D30" s="143">
        <f>D29/1.732</f>
        <v>0.05785539841959063</v>
      </c>
      <c r="E30" s="143">
        <f>E29/1.732</f>
        <v>0.06748583284019112</v>
      </c>
      <c r="F30" s="144">
        <f>F29/1.732</f>
        <v>0.0506623009114547</v>
      </c>
      <c r="G30" s="141" t="s">
        <v>54</v>
      </c>
      <c r="H30" s="142">
        <f>H29/1.732</f>
        <v>0.09218780206186761</v>
      </c>
      <c r="I30" s="143">
        <f>I29/1.732</f>
        <v>0.09630344858392197</v>
      </c>
      <c r="J30" s="143">
        <f>J29/1.732</f>
        <v>0.0006271279051827899</v>
      </c>
      <c r="K30" s="144">
        <f>K29/1.732</f>
        <v>0.03703861509867357</v>
      </c>
    </row>
    <row r="31" ht="9.75" customHeight="1"/>
    <row r="32" spans="2:11" ht="20.25" customHeight="1">
      <c r="B32" s="170"/>
      <c r="C32" s="170"/>
      <c r="D32" s="170"/>
      <c r="E32" s="171" t="s">
        <v>59</v>
      </c>
      <c r="F32" s="172">
        <f>_xlfn.T.TEST(E25:E27,F25:F27,2,2)</f>
        <v>0.33259116958903245</v>
      </c>
      <c r="G32" s="170"/>
      <c r="H32" s="170"/>
      <c r="I32" s="170"/>
      <c r="J32" s="171" t="s">
        <v>59</v>
      </c>
      <c r="K32" s="172">
        <f>_xlfn.T.TEST(J25:J27,K25:K27,2,2)</f>
        <v>0.6394139396420457</v>
      </c>
    </row>
    <row r="33" spans="2:11" ht="20.25" customHeight="1">
      <c r="B33" s="170" t="s">
        <v>60</v>
      </c>
      <c r="C33" s="172">
        <f>_xlfn.T.TEST(C25:C27,F25:F27,2,2)</f>
        <v>0.09492806348498871</v>
      </c>
      <c r="D33" s="172">
        <f>_xlfn.T.TEST(D25:D27,F25:F27,2,2)</f>
        <v>0.28597727860161315</v>
      </c>
      <c r="E33" s="170"/>
      <c r="F33" s="170"/>
      <c r="G33" s="170" t="s">
        <v>60</v>
      </c>
      <c r="H33" s="172">
        <f>_xlfn.T.TEST(H25:H27,K25:K27,2,2)</f>
        <v>0.3954627597953507</v>
      </c>
      <c r="I33" s="172">
        <f>_xlfn.T.TEST(I25:I27,K25:K27,2,2)</f>
        <v>0.26805069413565225</v>
      </c>
      <c r="J33" s="170"/>
      <c r="K33" s="170"/>
    </row>
    <row r="34" spans="2:11" ht="20.25" customHeight="1">
      <c r="B34" s="170" t="s">
        <v>61</v>
      </c>
      <c r="C34" s="172">
        <f>_xlfn.T.TEST(C25:C27,E25:E27,2,2)</f>
        <v>0.502921544548594</v>
      </c>
      <c r="D34" s="175">
        <f>_xlfn.T.TEST(D25:D27,E25:E27,2,2)</f>
        <v>0.9857964140594108</v>
      </c>
      <c r="E34" s="170"/>
      <c r="F34" s="170"/>
      <c r="G34" s="170" t="s">
        <v>61</v>
      </c>
      <c r="H34" s="170">
        <f>_xlfn.T.TEST(H25:H27,J25:J27,2,2)</f>
        <v>0.3973517118088272</v>
      </c>
      <c r="I34" s="175">
        <f>_xlfn.T.TEST(I25:I27,J25:J27,2,2)</f>
        <v>0.29475113377490947</v>
      </c>
      <c r="J34" s="170"/>
      <c r="K34" s="170"/>
    </row>
    <row r="35" spans="2:11" ht="4.5" customHeight="1"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2:11" ht="20.25" customHeight="1">
      <c r="B36" s="176" t="s">
        <v>62</v>
      </c>
      <c r="C36" s="170"/>
      <c r="D36" s="170"/>
      <c r="E36" s="170"/>
      <c r="F36" s="170"/>
      <c r="G36" s="170"/>
      <c r="H36" s="170"/>
      <c r="I36" s="170"/>
      <c r="J36" s="170"/>
      <c r="K36" s="170"/>
    </row>
    <row r="37" spans="2:11" ht="9.75" customHeight="1"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2:11" ht="20.25" customHeight="1">
      <c r="B38" s="62"/>
      <c r="C38" s="61"/>
      <c r="D38" s="61"/>
      <c r="E38" s="61"/>
      <c r="F38" s="61"/>
      <c r="G38" s="61"/>
      <c r="H38" s="61"/>
      <c r="I38" s="61"/>
      <c r="J38" s="62"/>
      <c r="K38" s="62"/>
    </row>
    <row r="39" spans="2:11" ht="20.25" customHeight="1">
      <c r="B39" s="177" t="s">
        <v>64</v>
      </c>
      <c r="C39" s="61"/>
      <c r="D39" s="61"/>
      <c r="E39" s="61"/>
      <c r="F39" s="61"/>
      <c r="G39" s="61"/>
      <c r="H39" s="61"/>
      <c r="I39" s="61"/>
      <c r="J39" s="62"/>
      <c r="K39" s="62"/>
    </row>
    <row r="40" ht="6.75" customHeight="1" thickBot="1"/>
    <row r="41" spans="2:9" ht="21.75" customHeight="1" thickBot="1">
      <c r="B41" s="178" t="s">
        <v>39</v>
      </c>
      <c r="C41" s="179" t="s">
        <v>65</v>
      </c>
      <c r="D41" s="179" t="s">
        <v>38</v>
      </c>
      <c r="E41" s="179" t="s">
        <v>52</v>
      </c>
      <c r="F41" s="179" t="s">
        <v>47</v>
      </c>
      <c r="G41" s="179" t="s">
        <v>49</v>
      </c>
      <c r="H41" s="179" t="s">
        <v>46</v>
      </c>
      <c r="I41" s="179" t="s">
        <v>48</v>
      </c>
    </row>
    <row r="42" spans="2:9" ht="21.75" customHeight="1">
      <c r="B42" s="178">
        <v>1</v>
      </c>
      <c r="C42" s="180">
        <v>0.902020202020202</v>
      </c>
      <c r="D42" s="180">
        <v>1.0253456221198156</v>
      </c>
      <c r="E42" s="180">
        <v>0.9474747474747476</v>
      </c>
      <c r="F42" s="180">
        <v>0.8020202020202021</v>
      </c>
      <c r="G42" s="180">
        <v>0.8010752688172043</v>
      </c>
      <c r="H42" s="180">
        <v>0.8939393939393939</v>
      </c>
      <c r="I42" s="180">
        <v>0.7910906298003072</v>
      </c>
    </row>
    <row r="43" spans="2:9" ht="21.75" customHeight="1">
      <c r="B43" s="87">
        <v>2</v>
      </c>
      <c r="C43" s="181">
        <v>1.0707070707070707</v>
      </c>
      <c r="D43" s="181"/>
      <c r="E43" s="181">
        <v>0.998989898989899</v>
      </c>
      <c r="F43" s="181">
        <v>1.002020202020202</v>
      </c>
      <c r="G43" s="181">
        <v>0.7434715821812596</v>
      </c>
      <c r="H43" s="181">
        <v>0.7464646464646465</v>
      </c>
      <c r="I43" s="181">
        <v>1.0168970814132103</v>
      </c>
    </row>
    <row r="44" spans="2:9" ht="21.75" customHeight="1" thickBot="1">
      <c r="B44" s="88">
        <v>3</v>
      </c>
      <c r="C44" s="182">
        <v>1.0282828282828282</v>
      </c>
      <c r="D44" s="182">
        <v>1.0238095238095237</v>
      </c>
      <c r="E44" s="182">
        <v>0.7757575757575758</v>
      </c>
      <c r="F44" s="182">
        <v>0.9131313131313131</v>
      </c>
      <c r="G44" s="182">
        <v>1.0568356374807988</v>
      </c>
      <c r="H44" s="182">
        <v>0.896969696969697</v>
      </c>
      <c r="I44" s="182"/>
    </row>
    <row r="45" spans="2:9" ht="21.75" customHeight="1" thickBot="1">
      <c r="B45" s="95" t="s">
        <v>30</v>
      </c>
      <c r="C45" s="183">
        <v>1.0003367003367003</v>
      </c>
      <c r="D45" s="168">
        <f>AVERAGE(D42:D44)</f>
        <v>1.0245775729646698</v>
      </c>
      <c r="E45" s="183">
        <v>0.9074074074074074</v>
      </c>
      <c r="F45" s="183">
        <v>0.9057239057239057</v>
      </c>
      <c r="G45" s="183">
        <v>0.8671274961597542</v>
      </c>
      <c r="H45" s="183">
        <v>0.8457912457912458</v>
      </c>
      <c r="I45" s="167">
        <f>AVERAGE(I42:I44)</f>
        <v>0.9039938556067588</v>
      </c>
    </row>
    <row r="46" spans="2:9" ht="21.75" customHeight="1">
      <c r="B46" s="87" t="s">
        <v>31</v>
      </c>
      <c r="C46" s="184">
        <v>0.08774710517863954</v>
      </c>
      <c r="D46" s="139">
        <f>STDEV(D42:D44)</f>
        <v>0.001086185531776592</v>
      </c>
      <c r="E46" s="184">
        <v>0.11688546247921101</v>
      </c>
      <c r="F46" s="184">
        <v>0.10020555006273096</v>
      </c>
      <c r="G46" s="184">
        <v>0.16679757294735284</v>
      </c>
      <c r="H46" s="184">
        <v>0.0860327012504778</v>
      </c>
      <c r="I46" s="138">
        <f>STDEV(I42:I44)</f>
        <v>0.1596692731711547</v>
      </c>
    </row>
    <row r="47" spans="2:9" ht="21.75" customHeight="1" thickBot="1">
      <c r="B47" s="186" t="s">
        <v>54</v>
      </c>
      <c r="C47" s="185">
        <v>0.0506623009114547</v>
      </c>
      <c r="D47" s="143">
        <f>D46/1.732</f>
        <v>0.0006271279051827899</v>
      </c>
      <c r="E47" s="185">
        <v>0.06748583284019112</v>
      </c>
      <c r="F47" s="185">
        <v>0.05785539841959063</v>
      </c>
      <c r="G47" s="185">
        <v>0.09630344858392197</v>
      </c>
      <c r="H47" s="185">
        <v>0.04967246030628048</v>
      </c>
      <c r="I47" s="142">
        <f>I46/1.732</f>
        <v>0.09218780206186761</v>
      </c>
    </row>
    <row r="48" ht="21.75" customHeight="1"/>
    <row r="49" ht="21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printOptions/>
  <pageMargins left="0.75" right="0.75" top="0.42" bottom="1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cp:lastPrinted>2009-12-12T11:18:37Z</cp:lastPrinted>
  <dcterms:created xsi:type="dcterms:W3CDTF">2009-12-12T11:04:50Z</dcterms:created>
  <dcterms:modified xsi:type="dcterms:W3CDTF">2021-09-21T10:49:11Z</dcterms:modified>
  <cp:category/>
  <cp:version/>
  <cp:contentType/>
  <cp:contentStatus/>
</cp:coreProperties>
</file>