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embeddings/oleObject5.bin" ContentType="application/vnd.openxmlformats-officedocument.oleObject"/>
  <Override PartName="/xl/drawings/drawing3.xml" ContentType="application/vnd.openxmlformats-officedocument.drawing+xml"/>
  <Override PartName="/xl/embeddings/oleObject6.bin" ContentType="application/vnd.openxmlformats-officedocument.oleObject"/>
  <Override PartName="/xl/drawings/drawing4.xml" ContentType="application/vnd.openxmlformats-officedocument.drawing+xml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drawings/drawing6.xml" ContentType="application/vnd.openxmlformats-officedocument.drawing+xml"/>
  <Override PartName="/xl/embeddings/oleObject9.bin" ContentType="application/vnd.openxmlformats-officedocument.oleObject"/>
  <Override PartName="/xl/drawings/drawing7.xml" ContentType="application/vnd.openxmlformats-officedocument.drawing+xml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/>
  <mc:AlternateContent xmlns:mc="http://schemas.openxmlformats.org/markup-compatibility/2006">
    <mc:Choice Requires="x15">
      <x15ac:absPath xmlns:x15ac="http://schemas.microsoft.com/office/spreadsheetml/2010/11/ac" url="https://uab-my.sharepoint.com/personal/1001188_uab_cat/Documents/Docencia Másters/Curso Muestreo CIS/"/>
    </mc:Choice>
  </mc:AlternateContent>
  <xr:revisionPtr revIDLastSave="187" documentId="14_{92D66C09-4652-4DC7-A9C6-716F2359EA38}" xr6:coauthVersionLast="47" xr6:coauthVersionMax="47" xr10:uidLastSave="{294B094B-A4DE-4367-B8C4-F6DAFD381802}"/>
  <bookViews>
    <workbookView xWindow="-120" yWindow="-120" windowWidth="29040" windowHeight="15840" tabRatio="722" xr2:uid="{00000000-000D-0000-FFFF-FFFF00000000}"/>
  </bookViews>
  <sheets>
    <sheet name="Fórmulas" sheetId="3" r:id="rId1"/>
    <sheet name="Fin z=2" sheetId="7" r:id="rId2"/>
    <sheet name="Fin z=3" sheetId="10" r:id="rId3"/>
    <sheet name="Inf z=2" sheetId="5" r:id="rId4"/>
    <sheet name="Inf z=3" sheetId="11" r:id="rId5"/>
    <sheet name="Inf error z=2" sheetId="9" r:id="rId6"/>
    <sheet name="Inf error z=3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" l="1"/>
  <c r="H19" i="3"/>
  <c r="K12" i="3"/>
  <c r="K16" i="3"/>
  <c r="F17" i="3"/>
  <c r="K21" i="3" l="1"/>
  <c r="K19" i="3"/>
  <c r="F12" i="3"/>
  <c r="C7" i="10"/>
  <c r="D7" i="10"/>
  <c r="E7" i="10"/>
  <c r="F7" i="10"/>
  <c r="G7" i="10"/>
  <c r="H7" i="10"/>
  <c r="I7" i="10"/>
  <c r="J7" i="10"/>
  <c r="K7" i="10"/>
  <c r="L7" i="10"/>
  <c r="M7" i="10"/>
  <c r="C8" i="10"/>
  <c r="D8" i="10"/>
  <c r="E8" i="10"/>
  <c r="F8" i="10"/>
  <c r="G8" i="10"/>
  <c r="H8" i="10"/>
  <c r="I8" i="10"/>
  <c r="J8" i="10"/>
  <c r="K8" i="10"/>
  <c r="L8" i="10"/>
  <c r="M8" i="10"/>
  <c r="C9" i="10"/>
  <c r="D9" i="10"/>
  <c r="E9" i="10"/>
  <c r="F9" i="10"/>
  <c r="G9" i="10"/>
  <c r="H9" i="10"/>
  <c r="I9" i="10"/>
  <c r="J9" i="10"/>
  <c r="K9" i="10"/>
  <c r="L9" i="10"/>
  <c r="M9" i="10"/>
  <c r="C10" i="10"/>
  <c r="D10" i="10"/>
  <c r="E10" i="10"/>
  <c r="F10" i="10"/>
  <c r="G10" i="10"/>
  <c r="H10" i="10"/>
  <c r="I10" i="10"/>
  <c r="J10" i="10"/>
  <c r="K10" i="10"/>
  <c r="L10" i="10"/>
  <c r="M10" i="10"/>
  <c r="C12" i="10"/>
  <c r="D12" i="10"/>
  <c r="E12" i="10"/>
  <c r="F12" i="10"/>
  <c r="G12" i="10"/>
  <c r="H12" i="10"/>
  <c r="I12" i="10"/>
  <c r="J12" i="10"/>
  <c r="K12" i="10"/>
  <c r="L12" i="10"/>
  <c r="M12" i="10"/>
  <c r="C13" i="10"/>
  <c r="D13" i="10"/>
  <c r="E13" i="10"/>
  <c r="F13" i="10"/>
  <c r="G13" i="10"/>
  <c r="H13" i="10"/>
  <c r="I13" i="10"/>
  <c r="J13" i="10"/>
  <c r="K13" i="10"/>
  <c r="L13" i="10"/>
  <c r="M13" i="10"/>
  <c r="C14" i="10"/>
  <c r="D14" i="10"/>
  <c r="E14" i="10"/>
  <c r="F14" i="10"/>
  <c r="G14" i="10"/>
  <c r="H14" i="10"/>
  <c r="I14" i="10"/>
  <c r="J14" i="10"/>
  <c r="K14" i="10"/>
  <c r="L14" i="10"/>
  <c r="M14" i="10"/>
  <c r="C15" i="10"/>
  <c r="D15" i="10"/>
  <c r="E15" i="10"/>
  <c r="F15" i="10"/>
  <c r="G15" i="10"/>
  <c r="H15" i="10"/>
  <c r="I15" i="10"/>
  <c r="J15" i="10"/>
  <c r="K15" i="10"/>
  <c r="L15" i="10"/>
  <c r="M15" i="10"/>
  <c r="C16" i="10"/>
  <c r="D16" i="10"/>
  <c r="E16" i="10"/>
  <c r="F16" i="10"/>
  <c r="G16" i="10"/>
  <c r="H16" i="10"/>
  <c r="I16" i="10"/>
  <c r="J16" i="10"/>
  <c r="K16" i="10"/>
  <c r="L16" i="10"/>
  <c r="M16" i="10"/>
  <c r="C18" i="10"/>
  <c r="D18" i="10"/>
  <c r="E18" i="10"/>
  <c r="F18" i="10"/>
  <c r="G18" i="10"/>
  <c r="H18" i="10"/>
  <c r="I18" i="10"/>
  <c r="J18" i="10"/>
  <c r="K18" i="10"/>
  <c r="L18" i="10"/>
  <c r="M18" i="10"/>
  <c r="C19" i="10"/>
  <c r="D19" i="10"/>
  <c r="E19" i="10"/>
  <c r="F19" i="10"/>
  <c r="G19" i="10"/>
  <c r="H19" i="10"/>
  <c r="I19" i="10"/>
  <c r="J19" i="10"/>
  <c r="K19" i="10"/>
  <c r="L19" i="10"/>
  <c r="M19" i="10"/>
  <c r="C20" i="10"/>
  <c r="D20" i="10"/>
  <c r="E20" i="10"/>
  <c r="F20" i="10"/>
  <c r="G20" i="10"/>
  <c r="H20" i="10"/>
  <c r="I20" i="10"/>
  <c r="J20" i="10"/>
  <c r="K20" i="10"/>
  <c r="L20" i="10"/>
  <c r="M20" i="10"/>
  <c r="C21" i="10"/>
  <c r="D21" i="10"/>
  <c r="E21" i="10"/>
  <c r="F21" i="10"/>
  <c r="G21" i="10"/>
  <c r="H21" i="10"/>
  <c r="I21" i="10"/>
  <c r="J21" i="10"/>
  <c r="K21" i="10"/>
  <c r="L21" i="10"/>
  <c r="M21" i="10"/>
  <c r="C22" i="10"/>
  <c r="D22" i="10"/>
  <c r="E22" i="10"/>
  <c r="F22" i="10"/>
  <c r="G22" i="10"/>
  <c r="H22" i="10"/>
  <c r="I22" i="10"/>
  <c r="J22" i="10"/>
  <c r="K22" i="10"/>
  <c r="L22" i="10"/>
  <c r="M22" i="10"/>
  <c r="C24" i="10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C33" i="10"/>
  <c r="D33" i="10"/>
  <c r="E33" i="10"/>
  <c r="F33" i="10"/>
  <c r="G33" i="10"/>
  <c r="H33" i="10"/>
  <c r="I33" i="10"/>
  <c r="J33" i="10"/>
  <c r="K33" i="10"/>
  <c r="L33" i="10"/>
  <c r="M33" i="10"/>
  <c r="C34" i="10"/>
  <c r="D34" i="10"/>
  <c r="E34" i="10"/>
  <c r="F34" i="10"/>
  <c r="G34" i="10"/>
  <c r="H34" i="10"/>
  <c r="I34" i="10"/>
  <c r="J34" i="10"/>
  <c r="K34" i="10"/>
  <c r="L34" i="10"/>
  <c r="M34" i="10"/>
  <c r="E6" i="10"/>
  <c r="F6" i="10"/>
  <c r="G6" i="10"/>
  <c r="H6" i="10"/>
  <c r="I6" i="10"/>
  <c r="J6" i="10"/>
  <c r="K6" i="10"/>
  <c r="L6" i="10"/>
  <c r="M6" i="10"/>
  <c r="D6" i="10"/>
  <c r="C6" i="10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D7" i="11"/>
  <c r="D7" i="5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D7" i="12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E7" i="9"/>
  <c r="F7" i="9"/>
  <c r="G7" i="9"/>
  <c r="H7" i="9"/>
  <c r="I7" i="9"/>
  <c r="J7" i="9"/>
  <c r="K7" i="9"/>
  <c r="L7" i="9"/>
  <c r="M7" i="9"/>
  <c r="N7" i="9"/>
  <c r="O7" i="9"/>
  <c r="P7" i="9"/>
  <c r="Q7" i="9"/>
  <c r="D7" i="9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E7" i="5"/>
  <c r="F7" i="5"/>
  <c r="G7" i="5"/>
  <c r="H7" i="5"/>
  <c r="I7" i="5"/>
  <c r="J7" i="5"/>
  <c r="K7" i="5"/>
  <c r="L7" i="5"/>
  <c r="M7" i="5"/>
  <c r="N7" i="5"/>
  <c r="O7" i="5"/>
  <c r="P7" i="5"/>
  <c r="Q7" i="5"/>
  <c r="B21" i="3"/>
  <c r="B19" i="3"/>
  <c r="C12" i="7"/>
  <c r="D12" i="7"/>
  <c r="E12" i="7"/>
  <c r="F12" i="7"/>
  <c r="G12" i="7"/>
  <c r="H12" i="7"/>
  <c r="I12" i="7"/>
  <c r="J12" i="7"/>
  <c r="K12" i="7"/>
  <c r="L12" i="7"/>
  <c r="M12" i="7"/>
  <c r="C13" i="7"/>
  <c r="D13" i="7"/>
  <c r="E13" i="7"/>
  <c r="F13" i="7"/>
  <c r="G13" i="7"/>
  <c r="H13" i="7"/>
  <c r="I13" i="7"/>
  <c r="J13" i="7"/>
  <c r="K13" i="7"/>
  <c r="L13" i="7"/>
  <c r="M13" i="7"/>
  <c r="C14" i="7"/>
  <c r="D14" i="7"/>
  <c r="E14" i="7"/>
  <c r="F14" i="7"/>
  <c r="G14" i="7"/>
  <c r="H14" i="7"/>
  <c r="I14" i="7"/>
  <c r="J14" i="7"/>
  <c r="K14" i="7"/>
  <c r="L14" i="7"/>
  <c r="M14" i="7"/>
  <c r="C15" i="7"/>
  <c r="D15" i="7"/>
  <c r="E15" i="7"/>
  <c r="F15" i="7"/>
  <c r="G15" i="7"/>
  <c r="H15" i="7"/>
  <c r="I15" i="7"/>
  <c r="J15" i="7"/>
  <c r="K15" i="7"/>
  <c r="L15" i="7"/>
  <c r="M15" i="7"/>
  <c r="C16" i="7"/>
  <c r="D16" i="7"/>
  <c r="E16" i="7"/>
  <c r="F16" i="7"/>
  <c r="G16" i="7"/>
  <c r="H16" i="7"/>
  <c r="I16" i="7"/>
  <c r="J16" i="7"/>
  <c r="K16" i="7"/>
  <c r="L16" i="7"/>
  <c r="M16" i="7"/>
  <c r="C18" i="7"/>
  <c r="D18" i="7"/>
  <c r="E18" i="7"/>
  <c r="F18" i="7"/>
  <c r="G18" i="7"/>
  <c r="H18" i="7"/>
  <c r="I18" i="7"/>
  <c r="J18" i="7"/>
  <c r="K18" i="7"/>
  <c r="L18" i="7"/>
  <c r="M18" i="7"/>
  <c r="C19" i="7"/>
  <c r="D19" i="7"/>
  <c r="E19" i="7"/>
  <c r="F19" i="7"/>
  <c r="G19" i="7"/>
  <c r="H19" i="7"/>
  <c r="I19" i="7"/>
  <c r="J19" i="7"/>
  <c r="K19" i="7"/>
  <c r="L19" i="7"/>
  <c r="M19" i="7"/>
  <c r="C20" i="7"/>
  <c r="D20" i="7"/>
  <c r="E20" i="7"/>
  <c r="F20" i="7"/>
  <c r="G20" i="7"/>
  <c r="H20" i="7"/>
  <c r="I20" i="7"/>
  <c r="J20" i="7"/>
  <c r="K20" i="7"/>
  <c r="L20" i="7"/>
  <c r="M20" i="7"/>
  <c r="C21" i="7"/>
  <c r="D21" i="7"/>
  <c r="E21" i="7"/>
  <c r="F21" i="7"/>
  <c r="G21" i="7"/>
  <c r="H21" i="7"/>
  <c r="I21" i="7"/>
  <c r="J21" i="7"/>
  <c r="K21" i="7"/>
  <c r="L21" i="7"/>
  <c r="M21" i="7"/>
  <c r="C22" i="7"/>
  <c r="D22" i="7"/>
  <c r="E22" i="7"/>
  <c r="F22" i="7"/>
  <c r="G22" i="7"/>
  <c r="H22" i="7"/>
  <c r="I22" i="7"/>
  <c r="J22" i="7"/>
  <c r="K22" i="7"/>
  <c r="L22" i="7"/>
  <c r="M22" i="7"/>
  <c r="C24" i="7"/>
  <c r="D24" i="7"/>
  <c r="E24" i="7"/>
  <c r="F24" i="7"/>
  <c r="G24" i="7"/>
  <c r="H24" i="7"/>
  <c r="I24" i="7"/>
  <c r="J24" i="7"/>
  <c r="K24" i="7"/>
  <c r="L24" i="7"/>
  <c r="M24" i="7"/>
  <c r="C25" i="7"/>
  <c r="D25" i="7"/>
  <c r="E25" i="7"/>
  <c r="F25" i="7"/>
  <c r="G25" i="7"/>
  <c r="H25" i="7"/>
  <c r="I25" i="7"/>
  <c r="J25" i="7"/>
  <c r="K25" i="7"/>
  <c r="L25" i="7"/>
  <c r="M25" i="7"/>
  <c r="C26" i="7"/>
  <c r="D26" i="7"/>
  <c r="E26" i="7"/>
  <c r="F26" i="7"/>
  <c r="G26" i="7"/>
  <c r="H26" i="7"/>
  <c r="I26" i="7"/>
  <c r="J26" i="7"/>
  <c r="K26" i="7"/>
  <c r="L26" i="7"/>
  <c r="M26" i="7"/>
  <c r="C27" i="7"/>
  <c r="D27" i="7"/>
  <c r="E27" i="7"/>
  <c r="F27" i="7"/>
  <c r="G27" i="7"/>
  <c r="H27" i="7"/>
  <c r="I27" i="7"/>
  <c r="J27" i="7"/>
  <c r="K27" i="7"/>
  <c r="L27" i="7"/>
  <c r="M27" i="7"/>
  <c r="C28" i="7"/>
  <c r="D28" i="7"/>
  <c r="E28" i="7"/>
  <c r="F28" i="7"/>
  <c r="G28" i="7"/>
  <c r="H28" i="7"/>
  <c r="I28" i="7"/>
  <c r="J28" i="7"/>
  <c r="K28" i="7"/>
  <c r="L28" i="7"/>
  <c r="M28" i="7"/>
  <c r="C30" i="7"/>
  <c r="D30" i="7"/>
  <c r="E30" i="7"/>
  <c r="F30" i="7"/>
  <c r="G30" i="7"/>
  <c r="H30" i="7"/>
  <c r="I30" i="7"/>
  <c r="J30" i="7"/>
  <c r="K30" i="7"/>
  <c r="L30" i="7"/>
  <c r="M30" i="7"/>
  <c r="C31" i="7"/>
  <c r="D31" i="7"/>
  <c r="E31" i="7"/>
  <c r="F31" i="7"/>
  <c r="G31" i="7"/>
  <c r="H31" i="7"/>
  <c r="I31" i="7"/>
  <c r="J31" i="7"/>
  <c r="K31" i="7"/>
  <c r="L31" i="7"/>
  <c r="M31" i="7"/>
  <c r="C32" i="7"/>
  <c r="D32" i="7"/>
  <c r="E32" i="7"/>
  <c r="F32" i="7"/>
  <c r="G32" i="7"/>
  <c r="H32" i="7"/>
  <c r="I32" i="7"/>
  <c r="J32" i="7"/>
  <c r="K32" i="7"/>
  <c r="L32" i="7"/>
  <c r="M32" i="7"/>
  <c r="C33" i="7"/>
  <c r="D33" i="7"/>
  <c r="E33" i="7"/>
  <c r="F33" i="7"/>
  <c r="G33" i="7"/>
  <c r="H33" i="7"/>
  <c r="I33" i="7"/>
  <c r="J33" i="7"/>
  <c r="K33" i="7"/>
  <c r="L33" i="7"/>
  <c r="M33" i="7"/>
  <c r="C7" i="7"/>
  <c r="D7" i="7"/>
  <c r="E7" i="7"/>
  <c r="F7" i="7"/>
  <c r="G7" i="7"/>
  <c r="H7" i="7"/>
  <c r="I7" i="7"/>
  <c r="J7" i="7"/>
  <c r="K7" i="7"/>
  <c r="L7" i="7"/>
  <c r="M7" i="7"/>
  <c r="C8" i="7"/>
  <c r="D8" i="7"/>
  <c r="E8" i="7"/>
  <c r="F8" i="7"/>
  <c r="G8" i="7"/>
  <c r="H8" i="7"/>
  <c r="I8" i="7"/>
  <c r="J8" i="7"/>
  <c r="K8" i="7"/>
  <c r="L8" i="7"/>
  <c r="M8" i="7"/>
  <c r="C9" i="7"/>
  <c r="D9" i="7"/>
  <c r="E9" i="7"/>
  <c r="F9" i="7"/>
  <c r="G9" i="7"/>
  <c r="H9" i="7"/>
  <c r="I9" i="7"/>
  <c r="J9" i="7"/>
  <c r="K9" i="7"/>
  <c r="L9" i="7"/>
  <c r="M9" i="7"/>
  <c r="C10" i="7"/>
  <c r="D10" i="7"/>
  <c r="E10" i="7"/>
  <c r="F10" i="7"/>
  <c r="G10" i="7"/>
  <c r="H10" i="7"/>
  <c r="I10" i="7"/>
  <c r="J10" i="7"/>
  <c r="K10" i="7"/>
  <c r="L10" i="7"/>
  <c r="M10" i="7"/>
  <c r="D6" i="7"/>
  <c r="E6" i="7"/>
  <c r="F6" i="7"/>
  <c r="G6" i="7"/>
  <c r="H6" i="7"/>
  <c r="I6" i="7"/>
  <c r="J6" i="7"/>
  <c r="K6" i="7"/>
  <c r="L6" i="7"/>
  <c r="M6" i="7"/>
  <c r="C34" i="7"/>
  <c r="D34" i="7"/>
  <c r="E34" i="7"/>
  <c r="F34" i="7"/>
  <c r="G34" i="7"/>
  <c r="H34" i="7"/>
  <c r="I34" i="7"/>
  <c r="J34" i="7"/>
  <c r="K34" i="7"/>
  <c r="L34" i="7"/>
  <c r="M34" i="7"/>
  <c r="C6" i="7"/>
  <c r="F21" i="3" l="1"/>
  <c r="F19" i="3"/>
</calcChain>
</file>

<file path=xl/sharedStrings.xml><?xml version="1.0" encoding="utf-8"?>
<sst xmlns="http://schemas.openxmlformats.org/spreadsheetml/2006/main" count="54" uniqueCount="33">
  <si>
    <t>N</t>
  </si>
  <si>
    <t>n</t>
  </si>
  <si>
    <t>n?</t>
  </si>
  <si>
    <t>e?</t>
  </si>
  <si>
    <t>e</t>
  </si>
  <si>
    <t>P</t>
  </si>
  <si>
    <t>z</t>
  </si>
  <si>
    <t>Poblaciones finitas</t>
  </si>
  <si>
    <t>Poblaciones infinitas</t>
  </si>
  <si>
    <t>Q=100-P</t>
  </si>
  <si>
    <t>Población (N)</t>
  </si>
  <si>
    <t>Margen de error (e)</t>
  </si>
  <si>
    <r>
      <t xml:space="preserve">Número de unidades de la muestra (n), con una población </t>
    </r>
    <r>
      <rPr>
        <b/>
        <sz val="10"/>
        <color rgb="FFC00000"/>
        <rFont val="Arial"/>
        <family val="2"/>
      </rPr>
      <t>finita</t>
    </r>
    <r>
      <rPr>
        <b/>
        <sz val="10"/>
        <rFont val="Arial"/>
        <family val="2"/>
      </rPr>
      <t xml:space="preserve"> (N&lt;100.000), para un nivel de confianza del </t>
    </r>
    <r>
      <rPr>
        <b/>
        <sz val="10"/>
        <color rgb="FFC00000"/>
        <rFont val="Arial"/>
        <family val="2"/>
      </rPr>
      <t>99,7%</t>
    </r>
    <r>
      <rPr>
        <b/>
        <sz val="10"/>
        <rFont val="Arial"/>
        <family val="2"/>
      </rPr>
      <t xml:space="preserve"> (z=3) y bajo el supuesto de máxima indeterminación (</t>
    </r>
    <r>
      <rPr>
        <b/>
        <sz val="10"/>
        <color rgb="FFC00000"/>
        <rFont val="Arial"/>
        <family val="2"/>
      </rPr>
      <t>P=Q=50%</t>
    </r>
    <r>
      <rPr>
        <b/>
        <sz val="10"/>
        <rFont val="Arial"/>
        <family val="2"/>
      </rPr>
      <t>)</t>
    </r>
  </si>
  <si>
    <r>
      <t xml:space="preserve">Número de unidades de la muestra (n), con una población </t>
    </r>
    <r>
      <rPr>
        <b/>
        <sz val="10"/>
        <color rgb="FFC00000"/>
        <rFont val="Arial"/>
        <family val="2"/>
      </rPr>
      <t>finita</t>
    </r>
    <r>
      <rPr>
        <b/>
        <sz val="10"/>
        <rFont val="Arial"/>
        <family val="2"/>
      </rPr>
      <t xml:space="preserve"> (N&lt;100.000), para un nivel de confianza del </t>
    </r>
    <r>
      <rPr>
        <b/>
        <sz val="10"/>
        <color rgb="FFC00000"/>
        <rFont val="Arial"/>
        <family val="2"/>
      </rPr>
      <t>95,5%</t>
    </r>
    <r>
      <rPr>
        <b/>
        <sz val="10"/>
        <rFont val="Arial"/>
        <family val="2"/>
      </rPr>
      <t xml:space="preserve"> (z=2) y bajo el supuesto de máxima indeterminación (</t>
    </r>
    <r>
      <rPr>
        <b/>
        <sz val="10"/>
        <color rgb="FFC00000"/>
        <rFont val="Arial"/>
        <family val="2"/>
      </rPr>
      <t>P=Q=50%</t>
    </r>
    <r>
      <rPr>
        <b/>
        <sz val="10"/>
        <rFont val="Arial"/>
        <family val="2"/>
      </rPr>
      <t>)</t>
    </r>
  </si>
  <si>
    <t>Valors de  P i Q en % (P + Q = 100)</t>
  </si>
  <si>
    <t>P=</t>
  </si>
  <si>
    <t>Q=</t>
  </si>
  <si>
    <r>
      <t xml:space="preserve">Número de unidades de la muestra (n), con una población </t>
    </r>
    <r>
      <rPr>
        <b/>
        <sz val="10"/>
        <color rgb="FFC00000"/>
        <rFont val="Arial"/>
        <family val="2"/>
      </rPr>
      <t>infinita</t>
    </r>
    <r>
      <rPr>
        <b/>
        <sz val="10"/>
        <rFont val="Arial"/>
        <family val="2"/>
      </rPr>
      <t xml:space="preserve"> (N</t>
    </r>
    <r>
      <rPr>
        <b/>
        <sz val="10"/>
        <rFont val="Symbol"/>
        <family val="1"/>
        <charset val="2"/>
      </rPr>
      <t>³</t>
    </r>
    <r>
      <rPr>
        <b/>
        <sz val="10"/>
        <rFont val="Arial"/>
        <family val="2"/>
      </rPr>
      <t>100.000), para un nivel de confianza del</t>
    </r>
    <r>
      <rPr>
        <b/>
        <sz val="10"/>
        <color rgb="FFC00000"/>
        <rFont val="Arial"/>
        <family val="2"/>
      </rPr>
      <t xml:space="preserve"> 95,5%</t>
    </r>
    <r>
      <rPr>
        <b/>
        <sz val="10"/>
        <rFont val="Arial"/>
        <family val="2"/>
      </rPr>
      <t xml:space="preserve"> (z=2) y diferentes valores de P y Q.</t>
    </r>
  </si>
  <si>
    <r>
      <t xml:space="preserve">Número de unidades de la muestra (n), con una población </t>
    </r>
    <r>
      <rPr>
        <b/>
        <sz val="10"/>
        <color rgb="FFC00000"/>
        <rFont val="Arial"/>
        <family val="2"/>
      </rPr>
      <t>infinita</t>
    </r>
    <r>
      <rPr>
        <b/>
        <sz val="10"/>
        <rFont val="Arial"/>
        <family val="2"/>
      </rPr>
      <t xml:space="preserve"> (N</t>
    </r>
    <r>
      <rPr>
        <b/>
        <sz val="10"/>
        <rFont val="Symbol"/>
        <family val="1"/>
        <charset val="2"/>
      </rPr>
      <t>³</t>
    </r>
    <r>
      <rPr>
        <b/>
        <sz val="10"/>
        <rFont val="Arial"/>
        <family val="2"/>
      </rPr>
      <t>100.000), para un nivel de confianza del</t>
    </r>
    <r>
      <rPr>
        <b/>
        <sz val="10"/>
        <color rgb="FFC00000"/>
        <rFont val="Arial"/>
        <family val="2"/>
      </rPr>
      <t xml:space="preserve"> 99,7%</t>
    </r>
    <r>
      <rPr>
        <b/>
        <sz val="10"/>
        <rFont val="Arial"/>
        <family val="2"/>
      </rPr>
      <t xml:space="preserve"> (z=3) y diferentes valores de P y Q.</t>
    </r>
  </si>
  <si>
    <t>Tamaño de la muestra (n)</t>
  </si>
  <si>
    <r>
      <t>Determinación del margen de error (e), según el tamaño de la muestra  (n) y diferentes valores de P y Q , para un nivel de confianza del</t>
    </r>
    <r>
      <rPr>
        <b/>
        <sz val="10"/>
        <color rgb="FFC00000"/>
        <rFont val="Arial"/>
        <family val="2"/>
      </rPr>
      <t xml:space="preserve"> 95,5%</t>
    </r>
    <r>
      <rPr>
        <b/>
        <sz val="10"/>
        <rFont val="Arial"/>
        <family val="2"/>
      </rPr>
      <t xml:space="preserve"> (z=2) con una población </t>
    </r>
    <r>
      <rPr>
        <b/>
        <sz val="10"/>
        <color rgb="FFC00000"/>
        <rFont val="Arial"/>
        <family val="2"/>
      </rPr>
      <t>infinita</t>
    </r>
    <r>
      <rPr>
        <b/>
        <sz val="10"/>
        <rFont val="Arial"/>
        <family val="2"/>
      </rPr>
      <t xml:space="preserve"> (N</t>
    </r>
    <r>
      <rPr>
        <b/>
        <sz val="10"/>
        <rFont val="Symbol"/>
        <family val="1"/>
        <charset val="2"/>
      </rPr>
      <t>³</t>
    </r>
    <r>
      <rPr>
        <b/>
        <sz val="10"/>
        <rFont val="Arial"/>
        <family val="2"/>
      </rPr>
      <t>100.000)</t>
    </r>
  </si>
  <si>
    <r>
      <t>Determinación del margen de error (e), según el tamaño de la muestra  (n) y diferentes valores de P y Q , para un nivel de confianza del</t>
    </r>
    <r>
      <rPr>
        <b/>
        <sz val="10"/>
        <color rgb="FFC00000"/>
        <rFont val="Arial"/>
        <family val="2"/>
      </rPr>
      <t xml:space="preserve"> 99,7%</t>
    </r>
    <r>
      <rPr>
        <b/>
        <sz val="10"/>
        <rFont val="Arial"/>
        <family val="2"/>
      </rPr>
      <t xml:space="preserve"> (z=3) con una población </t>
    </r>
    <r>
      <rPr>
        <b/>
        <sz val="10"/>
        <color rgb="FFC00000"/>
        <rFont val="Arial"/>
        <family val="2"/>
      </rPr>
      <t>infinita</t>
    </r>
    <r>
      <rPr>
        <b/>
        <sz val="10"/>
        <rFont val="Arial"/>
        <family val="2"/>
      </rPr>
      <t xml:space="preserve"> (N</t>
    </r>
    <r>
      <rPr>
        <b/>
        <sz val="10"/>
        <rFont val="Symbol"/>
        <family val="1"/>
        <charset val="2"/>
      </rPr>
      <t>³</t>
    </r>
    <r>
      <rPr>
        <b/>
        <sz val="10"/>
        <rFont val="Arial"/>
        <family val="2"/>
      </rPr>
      <t>100.000)</t>
    </r>
  </si>
  <si>
    <t>Si el error es del:</t>
  </si>
  <si>
    <t xml:space="preserve">Si el tamaño de muestra es de: </t>
  </si>
  <si>
    <t>Muestreo Aleatorio Simple (MAS)</t>
  </si>
  <si>
    <t>Determinación del tamaño de la muestra y del error muestral</t>
  </si>
  <si>
    <t>Estimación de porcentajes (proporciones)</t>
  </si>
  <si>
    <t xml:space="preserve">Nivel de confianza: </t>
  </si>
  <si>
    <t>Error muestral (%):</t>
  </si>
  <si>
    <t>Tamaño de la población:</t>
  </si>
  <si>
    <t>Tamaño de la muestra:</t>
  </si>
  <si>
    <t>Porcentaje:</t>
  </si>
  <si>
    <t>Porcentaje complementario: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</si>
</sst>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P_t_s_-;\-* #,##0\ _P_t_s_-;_-* &quot;-&quot;\ _P_t_s_-;_-@_-"/>
    <numFmt numFmtId="165" formatCode="_-* #,##0.0\ _P_t_s_-;\-* #,##0.0\ _P_t_s_-;_-* &quot;-&quot;\ _P_t_s_-;_-@_-"/>
    <numFmt numFmtId="166" formatCode="0.000"/>
    <numFmt numFmtId="167" formatCode="0.0"/>
    <numFmt numFmtId="168" formatCode="#,##0.0"/>
    <numFmt numFmtId="169" formatCode="0.0%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i/>
      <sz val="14"/>
      <color rgb="FF002060"/>
      <name val="Times New Roman"/>
      <family val="1"/>
    </font>
    <font>
      <b/>
      <sz val="10"/>
      <color rgb="FFC00000"/>
      <name val="Arial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sz val="10"/>
      <color theme="0"/>
      <name val="Arial"/>
      <family val="2"/>
    </font>
    <font>
      <sz val="15"/>
      <color theme="0"/>
      <name val="Times New Roman"/>
      <family val="1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1" fontId="0" fillId="0" borderId="0" xfId="0" applyNumberFormat="1"/>
    <xf numFmtId="3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right" wrapText="1"/>
    </xf>
    <xf numFmtId="0" fontId="0" fillId="0" borderId="4" xfId="0" applyBorder="1"/>
    <xf numFmtId="0" fontId="2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168" fontId="0" fillId="0" borderId="0" xfId="0" applyNumberFormat="1"/>
    <xf numFmtId="0" fontId="2" fillId="0" borderId="0" xfId="0" applyFont="1" applyAlignment="1">
      <alignment horizontal="left" wrapText="1"/>
    </xf>
    <xf numFmtId="0" fontId="5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0" xfId="0" applyFill="1"/>
    <xf numFmtId="3" fontId="7" fillId="3" borderId="0" xfId="0" applyNumberFormat="1" applyFont="1" applyFill="1"/>
    <xf numFmtId="0" fontId="8" fillId="3" borderId="0" xfId="0" applyFont="1" applyFill="1"/>
    <xf numFmtId="0" fontId="9" fillId="3" borderId="10" xfId="0" applyFont="1" applyFill="1" applyBorder="1"/>
    <xf numFmtId="166" fontId="8" fillId="3" borderId="0" xfId="0" applyNumberFormat="1" applyFont="1" applyFill="1"/>
    <xf numFmtId="3" fontId="10" fillId="3" borderId="11" xfId="0" applyNumberFormat="1" applyFont="1" applyFill="1" applyBorder="1"/>
    <xf numFmtId="3" fontId="12" fillId="0" borderId="3" xfId="0" applyNumberFormat="1" applyFont="1" applyBorder="1"/>
    <xf numFmtId="167" fontId="12" fillId="0" borderId="1" xfId="0" applyNumberFormat="1" applyFont="1" applyBorder="1"/>
    <xf numFmtId="0" fontId="2" fillId="0" borderId="5" xfId="0" applyFont="1" applyBorder="1" applyAlignment="1">
      <alignment horizontal="right" wrapText="1"/>
    </xf>
    <xf numFmtId="0" fontId="6" fillId="0" borderId="0" xfId="0" applyFont="1"/>
    <xf numFmtId="0" fontId="6" fillId="0" borderId="3" xfId="0" applyFont="1" applyBorder="1" applyAlignment="1">
      <alignment horizontal="right" wrapText="1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67" fontId="12" fillId="0" borderId="3" xfId="0" applyNumberFormat="1" applyFont="1" applyBorder="1"/>
    <xf numFmtId="168" fontId="6" fillId="0" borderId="0" xfId="0" applyNumberFormat="1" applyFont="1"/>
    <xf numFmtId="0" fontId="6" fillId="0" borderId="4" xfId="0" applyFont="1" applyBorder="1"/>
    <xf numFmtId="0" fontId="6" fillId="0" borderId="2" xfId="0" applyFont="1" applyBorder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3" borderId="0" xfId="0" applyNumberFormat="1" applyFill="1" applyAlignment="1">
      <alignment horizontal="right" inden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15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5" fillId="4" borderId="0" xfId="0" applyFont="1" applyFill="1"/>
    <xf numFmtId="0" fontId="16" fillId="4" borderId="0" xfId="0" applyFont="1" applyFill="1"/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right"/>
    </xf>
    <xf numFmtId="0" fontId="17" fillId="4" borderId="0" xfId="0" applyFont="1" applyFill="1" applyBorder="1" applyAlignment="1">
      <alignment wrapText="1"/>
    </xf>
    <xf numFmtId="0" fontId="17" fillId="4" borderId="0" xfId="0" applyFont="1" applyFill="1" applyBorder="1" applyAlignment="1"/>
    <xf numFmtId="0" fontId="18" fillId="4" borderId="0" xfId="0" applyFont="1" applyFill="1" applyBorder="1" applyAlignment="1"/>
    <xf numFmtId="2" fontId="0" fillId="4" borderId="0" xfId="0" applyNumberFormat="1" applyFill="1"/>
    <xf numFmtId="165" fontId="0" fillId="4" borderId="0" xfId="1" applyNumberFormat="1" applyFont="1" applyFill="1" applyAlignment="1">
      <alignment horizontal="left" indent="2"/>
    </xf>
    <xf numFmtId="164" fontId="0" fillId="4" borderId="0" xfId="1" applyFont="1" applyFill="1" applyBorder="1" applyAlignment="1">
      <alignment horizontal="right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10" fontId="9" fillId="5" borderId="17" xfId="2" applyNumberFormat="1" applyFont="1" applyFill="1" applyBorder="1" applyAlignment="1" applyProtection="1">
      <alignment horizontal="center" vertical="center"/>
      <protection locked="0"/>
    </xf>
    <xf numFmtId="3" fontId="9" fillId="5" borderId="17" xfId="0" applyNumberFormat="1" applyFont="1" applyFill="1" applyBorder="1" applyAlignment="1">
      <alignment horizontal="center"/>
    </xf>
    <xf numFmtId="169" fontId="9" fillId="5" borderId="16" xfId="0" applyNumberFormat="1" applyFont="1" applyFill="1" applyBorder="1" applyAlignment="1" applyProtection="1">
      <alignment horizontal="center"/>
      <protection locked="0"/>
    </xf>
    <xf numFmtId="9" fontId="9" fillId="5" borderId="17" xfId="2" applyNumberFormat="1" applyFont="1" applyFill="1" applyBorder="1" applyAlignment="1" applyProtection="1">
      <alignment horizontal="center" vertical="center"/>
      <protection locked="0"/>
    </xf>
    <xf numFmtId="9" fontId="20" fillId="4" borderId="0" xfId="2" applyFont="1" applyFill="1" applyAlignment="1">
      <alignment horizontal="center"/>
    </xf>
    <xf numFmtId="3" fontId="20" fillId="4" borderId="0" xfId="0" applyNumberFormat="1" applyFont="1" applyFill="1" applyAlignment="1">
      <alignment horizontal="center"/>
    </xf>
    <xf numFmtId="3" fontId="11" fillId="3" borderId="12" xfId="0" applyNumberFormat="1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11" fillId="3" borderId="2" xfId="0" applyNumberFormat="1" applyFont="1" applyFill="1" applyBorder="1" applyAlignment="1">
      <alignment horizontal="center"/>
    </xf>
    <xf numFmtId="0" fontId="16" fillId="6" borderId="0" xfId="0" applyFont="1" applyFill="1"/>
    <xf numFmtId="0" fontId="17" fillId="6" borderId="0" xfId="0" applyFont="1" applyFill="1" applyBorder="1" applyAlignment="1"/>
    <xf numFmtId="0" fontId="15" fillId="6" borderId="0" xfId="0" applyFont="1" applyFill="1"/>
    <xf numFmtId="0" fontId="15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right"/>
    </xf>
    <xf numFmtId="9" fontId="9" fillId="3" borderId="2" xfId="2" applyFont="1" applyFill="1" applyBorder="1" applyAlignment="1">
      <alignment horizontal="center"/>
    </xf>
    <xf numFmtId="4" fontId="9" fillId="3" borderId="12" xfId="0" applyNumberFormat="1" applyFont="1" applyFill="1" applyBorder="1" applyAlignment="1">
      <alignment horizontal="center"/>
    </xf>
    <xf numFmtId="3" fontId="10" fillId="3" borderId="0" xfId="0" applyNumberFormat="1" applyFont="1" applyFill="1" applyBorder="1"/>
    <xf numFmtId="2" fontId="10" fillId="3" borderId="0" xfId="0" applyNumberFormat="1" applyFont="1" applyFill="1" applyBorder="1"/>
    <xf numFmtId="10" fontId="10" fillId="3" borderId="11" xfId="2" applyNumberFormat="1" applyFont="1" applyFill="1" applyBorder="1"/>
    <xf numFmtId="3" fontId="7" fillId="4" borderId="0" xfId="0" applyNumberFormat="1" applyFont="1" applyFill="1"/>
    <xf numFmtId="0" fontId="8" fillId="4" borderId="0" xfId="0" applyFont="1" applyFill="1"/>
    <xf numFmtId="10" fontId="20" fillId="4" borderId="0" xfId="2" applyNumberFormat="1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3" fontId="20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right"/>
    </xf>
    <xf numFmtId="0" fontId="19" fillId="4" borderId="0" xfId="0" applyFont="1" applyFill="1" applyAlignment="1">
      <alignment horizontal="right"/>
    </xf>
  </cellXfs>
  <cellStyles count="3">
    <cellStyle name="Millares [0]" xfId="1" builtinId="6"/>
    <cellStyle name="Normal" xfId="0" builtinId="0"/>
    <cellStyle name="Porcentaje" xfId="2" builtinId="5"/>
  </cellStyles>
  <dxfs count="1">
    <dxf>
      <font>
        <color theme="4" tint="0.79998168889431442"/>
        <name val="Cambria"/>
        <family val="1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</xdr:colOff>
          <xdr:row>6</xdr:row>
          <xdr:rowOff>295275</xdr:rowOff>
        </xdr:from>
        <xdr:to>
          <xdr:col>4</xdr:col>
          <xdr:colOff>1524000</xdr:colOff>
          <xdr:row>9</xdr:row>
          <xdr:rowOff>190500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76200</xdr:colOff>
          <xdr:row>6</xdr:row>
          <xdr:rowOff>304800</xdr:rowOff>
        </xdr:from>
        <xdr:to>
          <xdr:col>9</xdr:col>
          <xdr:colOff>885825</xdr:colOff>
          <xdr:row>9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1600200</xdr:colOff>
          <xdr:row>6</xdr:row>
          <xdr:rowOff>266700</xdr:rowOff>
        </xdr:from>
        <xdr:to>
          <xdr:col>5</xdr:col>
          <xdr:colOff>857250</xdr:colOff>
          <xdr:row>9</xdr:row>
          <xdr:rowOff>152400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971550</xdr:colOff>
          <xdr:row>6</xdr:row>
          <xdr:rowOff>276225</xdr:rowOff>
        </xdr:from>
        <xdr:to>
          <xdr:col>10</xdr:col>
          <xdr:colOff>838200</xdr:colOff>
          <xdr:row>9</xdr:row>
          <xdr:rowOff>133350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504825</xdr:colOff>
          <xdr:row>0</xdr:row>
          <xdr:rowOff>104775</xdr:rowOff>
        </xdr:from>
        <xdr:to>
          <xdr:col>12</xdr:col>
          <xdr:colOff>428625</xdr:colOff>
          <xdr:row>0</xdr:row>
          <xdr:rowOff>561975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504825</xdr:colOff>
          <xdr:row>0</xdr:row>
          <xdr:rowOff>104775</xdr:rowOff>
        </xdr:from>
        <xdr:to>
          <xdr:col>12</xdr:col>
          <xdr:colOff>428625</xdr:colOff>
          <xdr:row>0</xdr:row>
          <xdr:rowOff>561975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0</xdr:row>
          <xdr:rowOff>66675</xdr:rowOff>
        </xdr:from>
        <xdr:to>
          <xdr:col>16</xdr:col>
          <xdr:colOff>95250</xdr:colOff>
          <xdr:row>0</xdr:row>
          <xdr:rowOff>495300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0</xdr:row>
          <xdr:rowOff>66675</xdr:rowOff>
        </xdr:from>
        <xdr:to>
          <xdr:col>16</xdr:col>
          <xdr:colOff>95250</xdr:colOff>
          <xdr:row>0</xdr:row>
          <xdr:rowOff>495300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180975</xdr:colOff>
          <xdr:row>0</xdr:row>
          <xdr:rowOff>76200</xdr:rowOff>
        </xdr:from>
        <xdr:to>
          <xdr:col>16</xdr:col>
          <xdr:colOff>447675</xdr:colOff>
          <xdr:row>1</xdr:row>
          <xdr:rowOff>47625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180975</xdr:colOff>
          <xdr:row>0</xdr:row>
          <xdr:rowOff>76200</xdr:rowOff>
        </xdr:from>
        <xdr:to>
          <xdr:col>16</xdr:col>
          <xdr:colOff>447675</xdr:colOff>
          <xdr:row>1</xdr:row>
          <xdr:rowOff>47625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wmf"/><Relationship Id="rId4" Type="http://schemas.openxmlformats.org/officeDocument/2006/relationships/oleObject" Target="../embeddings/oleObject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wmf"/><Relationship Id="rId4" Type="http://schemas.openxmlformats.org/officeDocument/2006/relationships/oleObject" Target="../embeddings/oleObject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wmf"/><Relationship Id="rId4" Type="http://schemas.openxmlformats.org/officeDocument/2006/relationships/oleObject" Target="../embeddings/oleObject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wmf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06"/>
  <sheetViews>
    <sheetView showGridLines="0" tabSelected="1" zoomScale="115" zoomScaleNormal="115" workbookViewId="0">
      <selection activeCell="A32" sqref="A32"/>
    </sheetView>
  </sheetViews>
  <sheetFormatPr baseColWidth="10" defaultRowHeight="12.75" x14ac:dyDescent="0.2"/>
  <cols>
    <col min="1" max="1" width="32.5703125" style="45" customWidth="1"/>
    <col min="2" max="2" width="10.7109375" style="45" customWidth="1"/>
    <col min="3" max="3" width="2.28515625" style="45" customWidth="1"/>
    <col min="4" max="4" width="3.28515625" style="45" customWidth="1"/>
    <col min="5" max="5" width="31.85546875" customWidth="1"/>
    <col min="6" max="6" width="13.42578125" customWidth="1"/>
    <col min="7" max="7" width="3.28515625" customWidth="1"/>
    <col min="8" max="8" width="11" customWidth="1"/>
    <col min="9" max="9" width="2.28515625" customWidth="1"/>
    <col min="10" max="10" width="15.42578125" customWidth="1"/>
    <col min="11" max="11" width="13.140625" customWidth="1"/>
    <col min="12" max="12" width="3.140625" customWidth="1"/>
    <col min="13" max="60" width="9.140625" style="43" customWidth="1"/>
    <col min="61" max="261" width="9.140625" customWidth="1"/>
  </cols>
  <sheetData>
    <row r="1" spans="1:60" s="45" customFormat="1" ht="12.75" customHeight="1" x14ac:dyDescent="0.2"/>
    <row r="2" spans="1:60" s="45" customFormat="1" ht="20.25" customHeight="1" x14ac:dyDescent="0.25">
      <c r="D2" s="51" t="s">
        <v>24</v>
      </c>
    </row>
    <row r="3" spans="1:60" s="46" customFormat="1" ht="26.25" customHeight="1" x14ac:dyDescent="0.3">
      <c r="D3" s="50" t="s">
        <v>25</v>
      </c>
      <c r="F3" s="49"/>
      <c r="G3" s="49"/>
      <c r="H3" s="49"/>
      <c r="I3" s="49"/>
      <c r="J3" s="49"/>
      <c r="K3" s="49"/>
    </row>
    <row r="4" spans="1:60" s="46" customFormat="1" ht="19.5" customHeight="1" x14ac:dyDescent="0.3">
      <c r="D4" s="50" t="s">
        <v>26</v>
      </c>
      <c r="F4" s="49"/>
      <c r="G4" s="49"/>
      <c r="H4" s="49"/>
      <c r="I4" s="49"/>
      <c r="J4" s="49"/>
      <c r="K4" s="49"/>
    </row>
    <row r="5" spans="1:60" s="46" customFormat="1" ht="19.5" customHeight="1" x14ac:dyDescent="0.3">
      <c r="F5" s="49"/>
      <c r="G5" s="49"/>
      <c r="H5" s="49"/>
      <c r="I5" s="49"/>
      <c r="J5" s="49"/>
      <c r="K5" s="49"/>
    </row>
    <row r="6" spans="1:60" s="45" customFormat="1" ht="9.75" customHeight="1" thickBot="1" x14ac:dyDescent="0.35">
      <c r="D6" s="67"/>
      <c r="E6" s="68"/>
      <c r="F6" s="69"/>
      <c r="G6" s="69"/>
      <c r="I6" s="69"/>
      <c r="J6" s="69"/>
      <c r="K6" s="69"/>
      <c r="L6" s="69"/>
    </row>
    <row r="7" spans="1:60" s="37" customFormat="1" ht="26.25" customHeight="1" x14ac:dyDescent="0.2">
      <c r="A7" s="47"/>
      <c r="B7" s="47"/>
      <c r="C7" s="47"/>
      <c r="D7" s="70"/>
      <c r="E7" s="55" t="s">
        <v>7</v>
      </c>
      <c r="F7" s="56"/>
      <c r="G7" s="36"/>
      <c r="H7" s="44"/>
      <c r="I7" s="36"/>
      <c r="J7" s="55" t="s">
        <v>8</v>
      </c>
      <c r="K7" s="56"/>
      <c r="L7" s="36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</row>
    <row r="8" spans="1:60" x14ac:dyDescent="0.2">
      <c r="D8" s="69"/>
      <c r="E8" s="13"/>
      <c r="F8" s="14"/>
      <c r="G8" s="17"/>
      <c r="H8" s="43"/>
      <c r="I8" s="17"/>
      <c r="J8" s="13"/>
      <c r="K8" s="14"/>
      <c r="L8" s="17"/>
    </row>
    <row r="9" spans="1:60" x14ac:dyDescent="0.2">
      <c r="D9" s="69"/>
      <c r="E9" s="13"/>
      <c r="F9" s="14"/>
      <c r="G9" s="17"/>
      <c r="H9" s="43"/>
      <c r="I9" s="17"/>
      <c r="J9" s="13"/>
      <c r="K9" s="14"/>
      <c r="L9" s="17"/>
    </row>
    <row r="10" spans="1:60" ht="17.25" customHeight="1" thickBot="1" x14ac:dyDescent="0.25">
      <c r="D10" s="69"/>
      <c r="E10" s="15"/>
      <c r="F10" s="16"/>
      <c r="G10" s="17"/>
      <c r="H10" s="43"/>
      <c r="I10" s="17"/>
      <c r="J10" s="15"/>
      <c r="K10" s="16"/>
      <c r="L10" s="17"/>
    </row>
    <row r="11" spans="1:60" ht="9.75" customHeight="1" x14ac:dyDescent="0.2">
      <c r="D11" s="69"/>
      <c r="E11" s="17"/>
      <c r="F11" s="17"/>
      <c r="G11" s="17"/>
      <c r="H11" s="43"/>
      <c r="I11" s="17"/>
      <c r="J11" s="17"/>
      <c r="K11" s="17"/>
      <c r="L11" s="17"/>
    </row>
    <row r="12" spans="1:60" ht="18" customHeight="1" x14ac:dyDescent="0.3">
      <c r="A12" s="82" t="s">
        <v>27</v>
      </c>
      <c r="B12" s="60">
        <v>0.95450000000000002</v>
      </c>
      <c r="D12" s="71"/>
      <c r="E12" s="64" t="s">
        <v>6</v>
      </c>
      <c r="F12" s="73">
        <f>NORMSINV(B12+((1-B12)/2))</f>
        <v>2.0000024438996027</v>
      </c>
      <c r="G12" s="18"/>
      <c r="H12" s="77"/>
      <c r="I12" s="18"/>
      <c r="J12" s="64" t="s">
        <v>6</v>
      </c>
      <c r="K12" s="73">
        <f>NORMSINV(B12+((1-B12)/2))</f>
        <v>2.0000024438996027</v>
      </c>
      <c r="L12" s="17"/>
    </row>
    <row r="13" spans="1:60" ht="18" customHeight="1" x14ac:dyDescent="0.3">
      <c r="A13" s="83" t="s">
        <v>28</v>
      </c>
      <c r="B13" s="83"/>
      <c r="C13" s="48"/>
      <c r="D13" s="71"/>
      <c r="E13" s="65" t="s">
        <v>4</v>
      </c>
      <c r="F13" s="58">
        <v>0.02</v>
      </c>
      <c r="G13" s="18"/>
      <c r="H13" s="77"/>
      <c r="I13" s="18"/>
      <c r="J13" s="65" t="s">
        <v>4</v>
      </c>
      <c r="K13" s="58">
        <v>0.02</v>
      </c>
      <c r="L13" s="17"/>
    </row>
    <row r="14" spans="1:60" ht="18" customHeight="1" x14ac:dyDescent="0.3">
      <c r="A14" s="83" t="s">
        <v>29</v>
      </c>
      <c r="B14" s="83"/>
      <c r="C14" s="48"/>
      <c r="D14" s="71"/>
      <c r="E14" s="65" t="s">
        <v>0</v>
      </c>
      <c r="F14" s="59">
        <v>10000</v>
      </c>
      <c r="G14" s="18"/>
      <c r="H14" s="77"/>
      <c r="I14" s="18"/>
      <c r="J14" s="65" t="s">
        <v>1</v>
      </c>
      <c r="K14" s="59">
        <v>2500</v>
      </c>
      <c r="L14" s="17"/>
    </row>
    <row r="15" spans="1:60" ht="18" customHeight="1" x14ac:dyDescent="0.3">
      <c r="A15" s="83" t="s">
        <v>30</v>
      </c>
      <c r="B15" s="83"/>
      <c r="C15" s="48"/>
      <c r="D15" s="71"/>
      <c r="E15" s="65" t="s">
        <v>1</v>
      </c>
      <c r="F15" s="59">
        <v>2000</v>
      </c>
      <c r="G15" s="18"/>
      <c r="H15" s="77"/>
      <c r="I15" s="18"/>
      <c r="J15" s="65" t="s">
        <v>5</v>
      </c>
      <c r="K15" s="61">
        <v>0.5</v>
      </c>
      <c r="L15" s="17"/>
    </row>
    <row r="16" spans="1:60" ht="18" customHeight="1" x14ac:dyDescent="0.3">
      <c r="A16" s="83" t="s">
        <v>31</v>
      </c>
      <c r="B16" s="83"/>
      <c r="C16" s="48"/>
      <c r="D16" s="71"/>
      <c r="E16" s="65" t="s">
        <v>5</v>
      </c>
      <c r="F16" s="61">
        <v>0.5</v>
      </c>
      <c r="G16" s="18"/>
      <c r="H16" s="77"/>
      <c r="I16" s="18"/>
      <c r="J16" s="66" t="s">
        <v>9</v>
      </c>
      <c r="K16" s="72">
        <f>1-K15</f>
        <v>0.5</v>
      </c>
      <c r="L16" s="17"/>
    </row>
    <row r="17" spans="1:12" ht="18" customHeight="1" x14ac:dyDescent="0.3">
      <c r="A17" s="83" t="s">
        <v>32</v>
      </c>
      <c r="B17" s="83"/>
      <c r="C17" s="48"/>
      <c r="D17" s="71"/>
      <c r="E17" s="66" t="s">
        <v>9</v>
      </c>
      <c r="F17" s="72">
        <f>1-F16</f>
        <v>0.5</v>
      </c>
      <c r="G17" s="18"/>
      <c r="H17" s="77"/>
      <c r="I17" s="18"/>
      <c r="J17" s="18"/>
      <c r="K17" s="18"/>
      <c r="L17" s="17"/>
    </row>
    <row r="18" spans="1:12" ht="8.25" customHeight="1" thickBot="1" x14ac:dyDescent="0.25">
      <c r="A18" s="48"/>
      <c r="B18" s="48"/>
      <c r="C18" s="48"/>
      <c r="D18" s="71"/>
      <c r="E18" s="19"/>
      <c r="F18" s="19"/>
      <c r="G18" s="19"/>
      <c r="H18" s="78"/>
      <c r="I18" s="18"/>
      <c r="J18" s="19"/>
      <c r="K18" s="19"/>
      <c r="L18" s="17"/>
    </row>
    <row r="19" spans="1:12" ht="16.5" thickBot="1" x14ac:dyDescent="0.3">
      <c r="A19" s="82" t="s">
        <v>22</v>
      </c>
      <c r="B19" s="79">
        <f>F13</f>
        <v>0.02</v>
      </c>
      <c r="C19" s="62"/>
      <c r="D19" s="71"/>
      <c r="E19" s="20" t="s">
        <v>2</v>
      </c>
      <c r="F19" s="22">
        <f>(F12*F12*F16*F17*F14)/((F14-1)*F13*F13+F12*F12*F16*F17)</f>
        <v>2000.1639232754931</v>
      </c>
      <c r="G19" s="74"/>
      <c r="H19" s="79">
        <f>K13</f>
        <v>0.02</v>
      </c>
      <c r="I19" s="18"/>
      <c r="J19" s="20" t="s">
        <v>2</v>
      </c>
      <c r="K19" s="22">
        <f>(+K12*K12*K15*K16)/(K13*K13)</f>
        <v>2500.0061097527396</v>
      </c>
      <c r="L19" s="17"/>
    </row>
    <row r="20" spans="1:12" ht="9.75" customHeight="1" thickBot="1" x14ac:dyDescent="0.25">
      <c r="A20" s="82"/>
      <c r="B20" s="47"/>
      <c r="C20" s="57"/>
      <c r="D20" s="71"/>
      <c r="E20" s="19"/>
      <c r="F20" s="19"/>
      <c r="G20" s="19"/>
      <c r="H20" s="80"/>
      <c r="I20" s="19"/>
      <c r="J20" s="19"/>
      <c r="K20" s="21"/>
      <c r="L20" s="17"/>
    </row>
    <row r="21" spans="1:12" ht="16.5" thickBot="1" x14ac:dyDescent="0.3">
      <c r="A21" s="82" t="s">
        <v>23</v>
      </c>
      <c r="B21" s="81">
        <f>F15</f>
        <v>2000</v>
      </c>
      <c r="C21" s="63"/>
      <c r="D21" s="71"/>
      <c r="E21" s="20" t="s">
        <v>3</v>
      </c>
      <c r="F21" s="76">
        <f>SQRT(((F16*F17)/F15)*(F14-F15)/(F14-1))*F12</f>
        <v>2.0001024515224317E-2</v>
      </c>
      <c r="G21" s="75"/>
      <c r="H21" s="81">
        <f>K14</f>
        <v>2500</v>
      </c>
      <c r="I21" s="38"/>
      <c r="J21" s="20" t="s">
        <v>3</v>
      </c>
      <c r="K21" s="76">
        <f>SQRT((K15*K16)/K14)*K12</f>
        <v>2.0000024438996029E-2</v>
      </c>
      <c r="L21" s="17"/>
    </row>
    <row r="22" spans="1:12" ht="15.75" customHeight="1" x14ac:dyDescent="0.2">
      <c r="D22" s="69"/>
      <c r="E22" s="17"/>
      <c r="F22" s="17"/>
      <c r="G22" s="17"/>
      <c r="H22" s="43"/>
      <c r="I22" s="17"/>
      <c r="J22" s="17"/>
      <c r="K22" s="17"/>
      <c r="L22" s="17"/>
    </row>
    <row r="23" spans="1:12" s="43" customFormat="1" x14ac:dyDescent="0.2">
      <c r="A23" s="45"/>
      <c r="B23" s="45"/>
      <c r="C23" s="45"/>
      <c r="D23" s="45"/>
      <c r="J23" s="52"/>
    </row>
    <row r="24" spans="1:12" s="43" customFormat="1" x14ac:dyDescent="0.2">
      <c r="A24" s="45"/>
      <c r="B24" s="45"/>
      <c r="C24" s="45"/>
      <c r="D24" s="45"/>
    </row>
    <row r="25" spans="1:12" s="43" customFormat="1" x14ac:dyDescent="0.2">
      <c r="A25" s="45"/>
      <c r="B25" s="45"/>
      <c r="C25" s="45"/>
      <c r="D25" s="45"/>
      <c r="E25" s="53"/>
      <c r="H25" s="54"/>
      <c r="I25" s="54"/>
    </row>
    <row r="26" spans="1:12" s="43" customFormat="1" x14ac:dyDescent="0.2">
      <c r="A26" s="45"/>
      <c r="B26" s="45"/>
      <c r="C26" s="45"/>
      <c r="D26" s="45"/>
      <c r="E26" s="53"/>
      <c r="H26" s="54"/>
      <c r="I26" s="54"/>
    </row>
    <row r="27" spans="1:12" s="43" customFormat="1" x14ac:dyDescent="0.2">
      <c r="A27" s="45"/>
      <c r="B27" s="45"/>
      <c r="C27" s="45"/>
      <c r="D27" s="45"/>
    </row>
    <row r="28" spans="1:12" s="43" customFormat="1" x14ac:dyDescent="0.2">
      <c r="A28" s="45"/>
      <c r="B28" s="45"/>
      <c r="C28" s="45"/>
      <c r="D28" s="45"/>
    </row>
    <row r="29" spans="1:12" s="43" customFormat="1" x14ac:dyDescent="0.2">
      <c r="A29" s="45"/>
      <c r="B29" s="45"/>
      <c r="C29" s="45"/>
      <c r="D29" s="45"/>
    </row>
    <row r="30" spans="1:12" s="43" customFormat="1" x14ac:dyDescent="0.2">
      <c r="A30" s="45"/>
      <c r="B30" s="45"/>
      <c r="C30" s="45"/>
      <c r="D30" s="45"/>
    </row>
    <row r="31" spans="1:12" s="43" customFormat="1" x14ac:dyDescent="0.2">
      <c r="A31" s="45"/>
      <c r="B31" s="45"/>
      <c r="C31" s="45"/>
      <c r="D31" s="45"/>
    </row>
    <row r="32" spans="1:12" s="43" customFormat="1" x14ac:dyDescent="0.2">
      <c r="A32" s="45"/>
      <c r="B32" s="45"/>
      <c r="C32" s="45"/>
      <c r="D32" s="45"/>
    </row>
    <row r="33" spans="1:4" s="43" customFormat="1" x14ac:dyDescent="0.2">
      <c r="A33" s="45"/>
      <c r="B33" s="45"/>
      <c r="C33" s="45"/>
      <c r="D33" s="45"/>
    </row>
    <row r="34" spans="1:4" s="43" customFormat="1" x14ac:dyDescent="0.2">
      <c r="A34" s="45"/>
      <c r="B34" s="45"/>
      <c r="C34" s="45"/>
      <c r="D34" s="45"/>
    </row>
    <row r="35" spans="1:4" s="43" customFormat="1" x14ac:dyDescent="0.2">
      <c r="A35" s="45"/>
      <c r="B35" s="45"/>
      <c r="C35" s="45"/>
      <c r="D35" s="45"/>
    </row>
    <row r="36" spans="1:4" s="43" customFormat="1" x14ac:dyDescent="0.2">
      <c r="A36" s="45"/>
      <c r="B36" s="45"/>
      <c r="C36" s="45"/>
      <c r="D36" s="45"/>
    </row>
    <row r="37" spans="1:4" s="43" customFormat="1" x14ac:dyDescent="0.2">
      <c r="A37" s="45"/>
      <c r="B37" s="45"/>
      <c r="C37" s="45"/>
      <c r="D37" s="45"/>
    </row>
    <row r="38" spans="1:4" s="43" customFormat="1" x14ac:dyDescent="0.2">
      <c r="A38" s="45"/>
      <c r="B38" s="45"/>
      <c r="C38" s="45"/>
      <c r="D38" s="45"/>
    </row>
    <row r="39" spans="1:4" s="43" customFormat="1" x14ac:dyDescent="0.2">
      <c r="A39" s="45"/>
      <c r="B39" s="45"/>
      <c r="C39" s="45"/>
      <c r="D39" s="45"/>
    </row>
    <row r="40" spans="1:4" s="43" customFormat="1" x14ac:dyDescent="0.2">
      <c r="A40" s="45"/>
      <c r="B40" s="45"/>
      <c r="C40" s="45"/>
      <c r="D40" s="45"/>
    </row>
    <row r="41" spans="1:4" s="43" customFormat="1" x14ac:dyDescent="0.2">
      <c r="A41" s="45"/>
      <c r="B41" s="45"/>
      <c r="C41" s="45"/>
      <c r="D41" s="45"/>
    </row>
    <row r="42" spans="1:4" s="43" customFormat="1" x14ac:dyDescent="0.2">
      <c r="A42" s="45"/>
      <c r="B42" s="45"/>
      <c r="C42" s="45"/>
      <c r="D42" s="45"/>
    </row>
    <row r="43" spans="1:4" s="43" customFormat="1" x14ac:dyDescent="0.2">
      <c r="A43" s="45"/>
      <c r="B43" s="45"/>
      <c r="C43" s="45"/>
      <c r="D43" s="45"/>
    </row>
    <row r="44" spans="1:4" s="43" customFormat="1" x14ac:dyDescent="0.2">
      <c r="A44" s="45"/>
      <c r="B44" s="45"/>
      <c r="C44" s="45"/>
      <c r="D44" s="45"/>
    </row>
    <row r="45" spans="1:4" s="43" customFormat="1" x14ac:dyDescent="0.2">
      <c r="A45" s="45"/>
      <c r="B45" s="45"/>
      <c r="C45" s="45"/>
      <c r="D45" s="45"/>
    </row>
    <row r="46" spans="1:4" s="43" customFormat="1" x14ac:dyDescent="0.2">
      <c r="A46" s="45"/>
      <c r="B46" s="45"/>
      <c r="C46" s="45"/>
      <c r="D46" s="45"/>
    </row>
    <row r="47" spans="1:4" s="43" customFormat="1" x14ac:dyDescent="0.2">
      <c r="A47" s="45"/>
      <c r="B47" s="45"/>
      <c r="C47" s="45"/>
      <c r="D47" s="45"/>
    </row>
    <row r="48" spans="1:4" s="43" customFormat="1" x14ac:dyDescent="0.2">
      <c r="A48" s="45"/>
      <c r="B48" s="45"/>
      <c r="C48" s="45"/>
      <c r="D48" s="45"/>
    </row>
    <row r="49" spans="1:4" s="43" customFormat="1" x14ac:dyDescent="0.2">
      <c r="A49" s="45"/>
      <c r="B49" s="45"/>
      <c r="C49" s="45"/>
      <c r="D49" s="45"/>
    </row>
    <row r="50" spans="1:4" s="43" customFormat="1" x14ac:dyDescent="0.2">
      <c r="A50" s="45"/>
      <c r="B50" s="45"/>
      <c r="C50" s="45"/>
      <c r="D50" s="45"/>
    </row>
    <row r="51" spans="1:4" s="43" customFormat="1" x14ac:dyDescent="0.2">
      <c r="A51" s="45"/>
      <c r="B51" s="45"/>
      <c r="C51" s="45"/>
      <c r="D51" s="45"/>
    </row>
    <row r="52" spans="1:4" s="43" customFormat="1" x14ac:dyDescent="0.2">
      <c r="A52" s="45"/>
      <c r="B52" s="45"/>
      <c r="C52" s="45"/>
      <c r="D52" s="45"/>
    </row>
    <row r="53" spans="1:4" s="43" customFormat="1" x14ac:dyDescent="0.2">
      <c r="A53" s="45"/>
      <c r="B53" s="45"/>
      <c r="C53" s="45"/>
      <c r="D53" s="45"/>
    </row>
    <row r="54" spans="1:4" s="43" customFormat="1" x14ac:dyDescent="0.2">
      <c r="A54" s="45"/>
      <c r="B54" s="45"/>
      <c r="C54" s="45"/>
      <c r="D54" s="45"/>
    </row>
    <row r="55" spans="1:4" s="43" customFormat="1" x14ac:dyDescent="0.2">
      <c r="A55" s="45"/>
      <c r="B55" s="45"/>
      <c r="C55" s="45"/>
      <c r="D55" s="45"/>
    </row>
    <row r="56" spans="1:4" s="43" customFormat="1" x14ac:dyDescent="0.2">
      <c r="A56" s="45"/>
      <c r="B56" s="45"/>
      <c r="C56" s="45"/>
      <c r="D56" s="45"/>
    </row>
    <row r="57" spans="1:4" s="43" customFormat="1" x14ac:dyDescent="0.2">
      <c r="A57" s="45"/>
      <c r="B57" s="45"/>
      <c r="C57" s="45"/>
      <c r="D57" s="45"/>
    </row>
    <row r="58" spans="1:4" s="43" customFormat="1" x14ac:dyDescent="0.2">
      <c r="A58" s="45"/>
      <c r="B58" s="45"/>
      <c r="C58" s="45"/>
      <c r="D58" s="45"/>
    </row>
    <row r="59" spans="1:4" s="43" customFormat="1" x14ac:dyDescent="0.2">
      <c r="A59" s="45"/>
      <c r="B59" s="45"/>
      <c r="C59" s="45"/>
      <c r="D59" s="45"/>
    </row>
    <row r="60" spans="1:4" s="43" customFormat="1" x14ac:dyDescent="0.2">
      <c r="A60" s="45"/>
      <c r="B60" s="45"/>
      <c r="C60" s="45"/>
      <c r="D60" s="45"/>
    </row>
    <row r="61" spans="1:4" s="43" customFormat="1" x14ac:dyDescent="0.2">
      <c r="A61" s="45"/>
      <c r="B61" s="45"/>
      <c r="C61" s="45"/>
      <c r="D61" s="45"/>
    </row>
    <row r="62" spans="1:4" s="43" customFormat="1" x14ac:dyDescent="0.2">
      <c r="A62" s="45"/>
      <c r="B62" s="45"/>
      <c r="C62" s="45"/>
      <c r="D62" s="45"/>
    </row>
    <row r="63" spans="1:4" s="43" customFormat="1" x14ac:dyDescent="0.2">
      <c r="A63" s="45"/>
      <c r="B63" s="45"/>
      <c r="C63" s="45"/>
      <c r="D63" s="45"/>
    </row>
    <row r="64" spans="1:4" s="43" customFormat="1" x14ac:dyDescent="0.2">
      <c r="A64" s="45"/>
      <c r="B64" s="45"/>
      <c r="C64" s="45"/>
      <c r="D64" s="45"/>
    </row>
    <row r="65" spans="1:4" s="43" customFormat="1" x14ac:dyDescent="0.2">
      <c r="A65" s="45"/>
      <c r="B65" s="45"/>
      <c r="C65" s="45"/>
      <c r="D65" s="45"/>
    </row>
    <row r="66" spans="1:4" s="43" customFormat="1" x14ac:dyDescent="0.2">
      <c r="A66" s="45"/>
      <c r="B66" s="45"/>
      <c r="C66" s="45"/>
      <c r="D66" s="45"/>
    </row>
    <row r="67" spans="1:4" s="43" customFormat="1" x14ac:dyDescent="0.2">
      <c r="A67" s="45"/>
      <c r="B67" s="45"/>
      <c r="C67" s="45"/>
      <c r="D67" s="45"/>
    </row>
    <row r="68" spans="1:4" s="43" customFormat="1" x14ac:dyDescent="0.2">
      <c r="A68" s="45"/>
      <c r="B68" s="45"/>
      <c r="C68" s="45"/>
      <c r="D68" s="45"/>
    </row>
    <row r="69" spans="1:4" s="43" customFormat="1" x14ac:dyDescent="0.2">
      <c r="A69" s="45"/>
      <c r="B69" s="45"/>
      <c r="C69" s="45"/>
      <c r="D69" s="45"/>
    </row>
    <row r="70" spans="1:4" s="43" customFormat="1" x14ac:dyDescent="0.2">
      <c r="A70" s="45"/>
      <c r="B70" s="45"/>
      <c r="C70" s="45"/>
      <c r="D70" s="45"/>
    </row>
    <row r="71" spans="1:4" s="43" customFormat="1" x14ac:dyDescent="0.2">
      <c r="A71" s="45"/>
      <c r="B71" s="45"/>
      <c r="C71" s="45"/>
      <c r="D71" s="45"/>
    </row>
    <row r="72" spans="1:4" s="43" customFormat="1" x14ac:dyDescent="0.2">
      <c r="A72" s="45"/>
      <c r="B72" s="45"/>
      <c r="C72" s="45"/>
      <c r="D72" s="45"/>
    </row>
    <row r="73" spans="1:4" s="43" customFormat="1" x14ac:dyDescent="0.2">
      <c r="A73" s="45"/>
      <c r="B73" s="45"/>
      <c r="C73" s="45"/>
      <c r="D73" s="45"/>
    </row>
    <row r="74" spans="1:4" s="43" customFormat="1" x14ac:dyDescent="0.2">
      <c r="A74" s="45"/>
      <c r="B74" s="45"/>
      <c r="C74" s="45"/>
      <c r="D74" s="45"/>
    </row>
    <row r="75" spans="1:4" s="43" customFormat="1" x14ac:dyDescent="0.2">
      <c r="A75" s="45"/>
      <c r="B75" s="45"/>
      <c r="C75" s="45"/>
      <c r="D75" s="45"/>
    </row>
    <row r="76" spans="1:4" s="43" customFormat="1" x14ac:dyDescent="0.2">
      <c r="A76" s="45"/>
      <c r="B76" s="45"/>
      <c r="C76" s="45"/>
      <c r="D76" s="45"/>
    </row>
    <row r="77" spans="1:4" s="43" customFormat="1" x14ac:dyDescent="0.2">
      <c r="A77" s="45"/>
      <c r="B77" s="45"/>
      <c r="C77" s="45"/>
      <c r="D77" s="45"/>
    </row>
    <row r="78" spans="1:4" s="43" customFormat="1" x14ac:dyDescent="0.2">
      <c r="A78" s="45"/>
      <c r="B78" s="45"/>
      <c r="C78" s="45"/>
      <c r="D78" s="45"/>
    </row>
    <row r="79" spans="1:4" s="43" customFormat="1" x14ac:dyDescent="0.2">
      <c r="A79" s="45"/>
      <c r="B79" s="45"/>
      <c r="C79" s="45"/>
      <c r="D79" s="45"/>
    </row>
    <row r="80" spans="1:4" s="43" customFormat="1" x14ac:dyDescent="0.2">
      <c r="A80" s="45"/>
      <c r="B80" s="45"/>
      <c r="C80" s="45"/>
      <c r="D80" s="45"/>
    </row>
    <row r="81" spans="1:4" s="43" customFormat="1" x14ac:dyDescent="0.2">
      <c r="A81" s="45"/>
      <c r="B81" s="45"/>
      <c r="C81" s="45"/>
      <c r="D81" s="45"/>
    </row>
    <row r="82" spans="1:4" s="43" customFormat="1" x14ac:dyDescent="0.2">
      <c r="A82" s="45"/>
      <c r="B82" s="45"/>
      <c r="C82" s="45"/>
      <c r="D82" s="45"/>
    </row>
    <row r="83" spans="1:4" s="43" customFormat="1" x14ac:dyDescent="0.2">
      <c r="A83" s="45"/>
      <c r="B83" s="45"/>
      <c r="C83" s="45"/>
      <c r="D83" s="45"/>
    </row>
    <row r="84" spans="1:4" s="43" customFormat="1" x14ac:dyDescent="0.2">
      <c r="A84" s="45"/>
      <c r="B84" s="45"/>
      <c r="C84" s="45"/>
      <c r="D84" s="45"/>
    </row>
    <row r="85" spans="1:4" s="43" customFormat="1" x14ac:dyDescent="0.2">
      <c r="A85" s="45"/>
      <c r="B85" s="45"/>
      <c r="C85" s="45"/>
      <c r="D85" s="45"/>
    </row>
    <row r="86" spans="1:4" s="43" customFormat="1" x14ac:dyDescent="0.2">
      <c r="A86" s="45"/>
      <c r="B86" s="45"/>
      <c r="C86" s="45"/>
      <c r="D86" s="45"/>
    </row>
    <row r="87" spans="1:4" s="43" customFormat="1" x14ac:dyDescent="0.2">
      <c r="A87" s="45"/>
      <c r="B87" s="45"/>
      <c r="C87" s="45"/>
      <c r="D87" s="45"/>
    </row>
    <row r="88" spans="1:4" s="43" customFormat="1" x14ac:dyDescent="0.2">
      <c r="A88" s="45"/>
      <c r="B88" s="45"/>
      <c r="C88" s="45"/>
      <c r="D88" s="45"/>
    </row>
    <row r="89" spans="1:4" s="43" customFormat="1" x14ac:dyDescent="0.2">
      <c r="A89" s="45"/>
      <c r="B89" s="45"/>
      <c r="C89" s="45"/>
      <c r="D89" s="45"/>
    </row>
    <row r="90" spans="1:4" s="43" customFormat="1" x14ac:dyDescent="0.2">
      <c r="A90" s="45"/>
      <c r="B90" s="45"/>
      <c r="C90" s="45"/>
      <c r="D90" s="45"/>
    </row>
    <row r="91" spans="1:4" s="43" customFormat="1" x14ac:dyDescent="0.2">
      <c r="A91" s="45"/>
      <c r="B91" s="45"/>
      <c r="C91" s="45"/>
      <c r="D91" s="45"/>
    </row>
    <row r="92" spans="1:4" s="43" customFormat="1" x14ac:dyDescent="0.2">
      <c r="A92" s="45"/>
      <c r="B92" s="45"/>
      <c r="C92" s="45"/>
      <c r="D92" s="45"/>
    </row>
    <row r="93" spans="1:4" s="43" customFormat="1" x14ac:dyDescent="0.2">
      <c r="A93" s="45"/>
      <c r="B93" s="45"/>
      <c r="C93" s="45"/>
      <c r="D93" s="45"/>
    </row>
    <row r="94" spans="1:4" s="43" customFormat="1" x14ac:dyDescent="0.2">
      <c r="A94" s="45"/>
      <c r="B94" s="45"/>
      <c r="C94" s="45"/>
      <c r="D94" s="45"/>
    </row>
    <row r="95" spans="1:4" s="43" customFormat="1" x14ac:dyDescent="0.2">
      <c r="A95" s="45"/>
      <c r="B95" s="45"/>
      <c r="C95" s="45"/>
      <c r="D95" s="45"/>
    </row>
    <row r="96" spans="1:4" s="43" customFormat="1" x14ac:dyDescent="0.2">
      <c r="A96" s="45"/>
      <c r="B96" s="45"/>
      <c r="C96" s="45"/>
      <c r="D96" s="45"/>
    </row>
    <row r="97" spans="1:4" s="43" customFormat="1" x14ac:dyDescent="0.2">
      <c r="A97" s="45"/>
      <c r="B97" s="45"/>
      <c r="C97" s="45"/>
      <c r="D97" s="45"/>
    </row>
    <row r="98" spans="1:4" s="43" customFormat="1" x14ac:dyDescent="0.2">
      <c r="A98" s="45"/>
      <c r="B98" s="45"/>
      <c r="C98" s="45"/>
      <c r="D98" s="45"/>
    </row>
    <row r="99" spans="1:4" s="43" customFormat="1" x14ac:dyDescent="0.2">
      <c r="A99" s="45"/>
      <c r="B99" s="45"/>
      <c r="C99" s="45"/>
      <c r="D99" s="45"/>
    </row>
    <row r="100" spans="1:4" s="43" customFormat="1" x14ac:dyDescent="0.2">
      <c r="A100" s="45"/>
      <c r="B100" s="45"/>
      <c r="C100" s="45"/>
      <c r="D100" s="45"/>
    </row>
    <row r="101" spans="1:4" s="43" customFormat="1" x14ac:dyDescent="0.2">
      <c r="A101" s="45"/>
      <c r="B101" s="45"/>
      <c r="C101" s="45"/>
      <c r="D101" s="45"/>
    </row>
    <row r="102" spans="1:4" s="43" customFormat="1" x14ac:dyDescent="0.2">
      <c r="A102" s="45"/>
      <c r="B102" s="45"/>
      <c r="C102" s="45"/>
      <c r="D102" s="45"/>
    </row>
    <row r="103" spans="1:4" s="43" customFormat="1" x14ac:dyDescent="0.2">
      <c r="A103" s="45"/>
      <c r="B103" s="45"/>
      <c r="C103" s="45"/>
      <c r="D103" s="45"/>
    </row>
    <row r="104" spans="1:4" s="43" customFormat="1" x14ac:dyDescent="0.2">
      <c r="A104" s="45"/>
      <c r="B104" s="45"/>
      <c r="C104" s="45"/>
      <c r="D104" s="45"/>
    </row>
    <row r="105" spans="1:4" s="43" customFormat="1" x14ac:dyDescent="0.2">
      <c r="A105" s="45"/>
      <c r="B105" s="45"/>
      <c r="C105" s="45"/>
      <c r="D105" s="45"/>
    </row>
    <row r="106" spans="1:4" s="43" customFormat="1" x14ac:dyDescent="0.2">
      <c r="A106" s="45"/>
      <c r="B106" s="45"/>
      <c r="C106" s="45"/>
      <c r="D106" s="45"/>
    </row>
    <row r="107" spans="1:4" s="43" customFormat="1" x14ac:dyDescent="0.2">
      <c r="A107" s="45"/>
      <c r="B107" s="45"/>
      <c r="C107" s="45"/>
      <c r="D107" s="45"/>
    </row>
    <row r="108" spans="1:4" s="43" customFormat="1" x14ac:dyDescent="0.2">
      <c r="A108" s="45"/>
      <c r="B108" s="45"/>
      <c r="C108" s="45"/>
      <c r="D108" s="45"/>
    </row>
    <row r="109" spans="1:4" s="43" customFormat="1" x14ac:dyDescent="0.2">
      <c r="A109" s="45"/>
      <c r="B109" s="45"/>
      <c r="C109" s="45"/>
      <c r="D109" s="45"/>
    </row>
    <row r="110" spans="1:4" s="43" customFormat="1" x14ac:dyDescent="0.2">
      <c r="A110" s="45"/>
      <c r="B110" s="45"/>
      <c r="C110" s="45"/>
      <c r="D110" s="45"/>
    </row>
    <row r="111" spans="1:4" s="43" customFormat="1" x14ac:dyDescent="0.2">
      <c r="A111" s="45"/>
      <c r="B111" s="45"/>
      <c r="C111" s="45"/>
      <c r="D111" s="45"/>
    </row>
    <row r="112" spans="1:4" s="43" customFormat="1" x14ac:dyDescent="0.2">
      <c r="A112" s="45"/>
      <c r="B112" s="45"/>
      <c r="C112" s="45"/>
      <c r="D112" s="45"/>
    </row>
    <row r="113" spans="1:4" s="43" customFormat="1" x14ac:dyDescent="0.2">
      <c r="A113" s="45"/>
      <c r="B113" s="45"/>
      <c r="C113" s="45"/>
      <c r="D113" s="45"/>
    </row>
    <row r="114" spans="1:4" s="43" customFormat="1" x14ac:dyDescent="0.2">
      <c r="A114" s="45"/>
      <c r="B114" s="45"/>
      <c r="C114" s="45"/>
      <c r="D114" s="45"/>
    </row>
    <row r="115" spans="1:4" s="43" customFormat="1" x14ac:dyDescent="0.2">
      <c r="A115" s="45"/>
      <c r="B115" s="45"/>
      <c r="C115" s="45"/>
      <c r="D115" s="45"/>
    </row>
    <row r="116" spans="1:4" s="43" customFormat="1" x14ac:dyDescent="0.2">
      <c r="A116" s="45"/>
      <c r="B116" s="45"/>
      <c r="C116" s="45"/>
      <c r="D116" s="45"/>
    </row>
    <row r="117" spans="1:4" s="43" customFormat="1" x14ac:dyDescent="0.2">
      <c r="A117" s="45"/>
      <c r="B117" s="45"/>
      <c r="C117" s="45"/>
      <c r="D117" s="45"/>
    </row>
    <row r="118" spans="1:4" s="43" customFormat="1" x14ac:dyDescent="0.2">
      <c r="A118" s="45"/>
      <c r="B118" s="45"/>
      <c r="C118" s="45"/>
      <c r="D118" s="45"/>
    </row>
    <row r="119" spans="1:4" s="43" customFormat="1" x14ac:dyDescent="0.2">
      <c r="A119" s="45"/>
      <c r="B119" s="45"/>
      <c r="C119" s="45"/>
      <c r="D119" s="45"/>
    </row>
    <row r="120" spans="1:4" s="43" customFormat="1" x14ac:dyDescent="0.2">
      <c r="A120" s="45"/>
      <c r="B120" s="45"/>
      <c r="C120" s="45"/>
      <c r="D120" s="45"/>
    </row>
    <row r="121" spans="1:4" s="43" customFormat="1" x14ac:dyDescent="0.2">
      <c r="A121" s="45"/>
      <c r="B121" s="45"/>
      <c r="C121" s="45"/>
      <c r="D121" s="45"/>
    </row>
    <row r="122" spans="1:4" s="43" customFormat="1" x14ac:dyDescent="0.2">
      <c r="A122" s="45"/>
      <c r="B122" s="45"/>
      <c r="C122" s="45"/>
      <c r="D122" s="45"/>
    </row>
    <row r="123" spans="1:4" s="43" customFormat="1" x14ac:dyDescent="0.2">
      <c r="A123" s="45"/>
      <c r="B123" s="45"/>
      <c r="C123" s="45"/>
      <c r="D123" s="45"/>
    </row>
    <row r="124" spans="1:4" s="43" customFormat="1" x14ac:dyDescent="0.2">
      <c r="A124" s="45"/>
      <c r="B124" s="45"/>
      <c r="C124" s="45"/>
      <c r="D124" s="45"/>
    </row>
    <row r="125" spans="1:4" s="43" customFormat="1" x14ac:dyDescent="0.2">
      <c r="A125" s="45"/>
      <c r="B125" s="45"/>
      <c r="C125" s="45"/>
      <c r="D125" s="45"/>
    </row>
    <row r="126" spans="1:4" s="43" customFormat="1" x14ac:dyDescent="0.2">
      <c r="A126" s="45"/>
      <c r="B126" s="45"/>
      <c r="C126" s="45"/>
      <c r="D126" s="45"/>
    </row>
    <row r="127" spans="1:4" s="43" customFormat="1" x14ac:dyDescent="0.2">
      <c r="A127" s="45"/>
      <c r="B127" s="45"/>
      <c r="C127" s="45"/>
      <c r="D127" s="45"/>
    </row>
    <row r="128" spans="1:4" s="43" customFormat="1" x14ac:dyDescent="0.2">
      <c r="A128" s="45"/>
      <c r="B128" s="45"/>
      <c r="C128" s="45"/>
      <c r="D128" s="45"/>
    </row>
    <row r="129" spans="1:4" s="43" customFormat="1" x14ac:dyDescent="0.2">
      <c r="A129" s="45"/>
      <c r="B129" s="45"/>
      <c r="C129" s="45"/>
      <c r="D129" s="45"/>
    </row>
    <row r="130" spans="1:4" s="43" customFormat="1" x14ac:dyDescent="0.2">
      <c r="A130" s="45"/>
      <c r="B130" s="45"/>
      <c r="C130" s="45"/>
      <c r="D130" s="45"/>
    </row>
    <row r="131" spans="1:4" s="43" customFormat="1" x14ac:dyDescent="0.2">
      <c r="A131" s="45"/>
      <c r="B131" s="45"/>
      <c r="C131" s="45"/>
      <c r="D131" s="45"/>
    </row>
    <row r="132" spans="1:4" s="43" customFormat="1" x14ac:dyDescent="0.2">
      <c r="A132" s="45"/>
      <c r="B132" s="45"/>
      <c r="C132" s="45"/>
      <c r="D132" s="45"/>
    </row>
    <row r="133" spans="1:4" s="43" customFormat="1" x14ac:dyDescent="0.2">
      <c r="A133" s="45"/>
      <c r="B133" s="45"/>
      <c r="C133" s="45"/>
      <c r="D133" s="45"/>
    </row>
    <row r="134" spans="1:4" s="43" customFormat="1" x14ac:dyDescent="0.2">
      <c r="A134" s="45"/>
      <c r="B134" s="45"/>
      <c r="C134" s="45"/>
      <c r="D134" s="45"/>
    </row>
    <row r="135" spans="1:4" s="43" customFormat="1" x14ac:dyDescent="0.2">
      <c r="A135" s="45"/>
      <c r="B135" s="45"/>
      <c r="C135" s="45"/>
      <c r="D135" s="45"/>
    </row>
    <row r="136" spans="1:4" s="43" customFormat="1" x14ac:dyDescent="0.2">
      <c r="A136" s="45"/>
      <c r="B136" s="45"/>
      <c r="C136" s="45"/>
      <c r="D136" s="45"/>
    </row>
    <row r="137" spans="1:4" s="43" customFormat="1" x14ac:dyDescent="0.2">
      <c r="A137" s="45"/>
      <c r="B137" s="45"/>
      <c r="C137" s="45"/>
      <c r="D137" s="45"/>
    </row>
    <row r="138" spans="1:4" s="43" customFormat="1" x14ac:dyDescent="0.2">
      <c r="A138" s="45"/>
      <c r="B138" s="45"/>
      <c r="C138" s="45"/>
      <c r="D138" s="45"/>
    </row>
    <row r="139" spans="1:4" s="43" customFormat="1" x14ac:dyDescent="0.2">
      <c r="A139" s="45"/>
      <c r="B139" s="45"/>
      <c r="C139" s="45"/>
      <c r="D139" s="45"/>
    </row>
    <row r="140" spans="1:4" s="43" customFormat="1" x14ac:dyDescent="0.2">
      <c r="A140" s="45"/>
      <c r="B140" s="45"/>
      <c r="C140" s="45"/>
      <c r="D140" s="45"/>
    </row>
    <row r="141" spans="1:4" s="43" customFormat="1" x14ac:dyDescent="0.2">
      <c r="A141" s="45"/>
      <c r="B141" s="45"/>
      <c r="C141" s="45"/>
      <c r="D141" s="45"/>
    </row>
    <row r="142" spans="1:4" s="43" customFormat="1" x14ac:dyDescent="0.2">
      <c r="A142" s="45"/>
      <c r="B142" s="45"/>
      <c r="C142" s="45"/>
      <c r="D142" s="45"/>
    </row>
    <row r="143" spans="1:4" s="43" customFormat="1" x14ac:dyDescent="0.2">
      <c r="A143" s="45"/>
      <c r="B143" s="45"/>
      <c r="C143" s="45"/>
      <c r="D143" s="45"/>
    </row>
    <row r="144" spans="1:4" s="43" customFormat="1" x14ac:dyDescent="0.2">
      <c r="A144" s="45"/>
      <c r="B144" s="45"/>
      <c r="C144" s="45"/>
      <c r="D144" s="45"/>
    </row>
    <row r="145" spans="1:4" s="43" customFormat="1" x14ac:dyDescent="0.2">
      <c r="A145" s="45"/>
      <c r="B145" s="45"/>
      <c r="C145" s="45"/>
      <c r="D145" s="45"/>
    </row>
    <row r="146" spans="1:4" s="43" customFormat="1" x14ac:dyDescent="0.2">
      <c r="A146" s="45"/>
      <c r="B146" s="45"/>
      <c r="C146" s="45"/>
      <c r="D146" s="45"/>
    </row>
    <row r="147" spans="1:4" s="43" customFormat="1" x14ac:dyDescent="0.2">
      <c r="A147" s="45"/>
      <c r="B147" s="45"/>
      <c r="C147" s="45"/>
      <c r="D147" s="45"/>
    </row>
    <row r="148" spans="1:4" s="43" customFormat="1" x14ac:dyDescent="0.2">
      <c r="A148" s="45"/>
      <c r="B148" s="45"/>
      <c r="C148" s="45"/>
      <c r="D148" s="45"/>
    </row>
    <row r="149" spans="1:4" s="43" customFormat="1" x14ac:dyDescent="0.2">
      <c r="A149" s="45"/>
      <c r="B149" s="45"/>
      <c r="C149" s="45"/>
      <c r="D149" s="45"/>
    </row>
    <row r="150" spans="1:4" s="43" customFormat="1" x14ac:dyDescent="0.2">
      <c r="A150" s="45"/>
      <c r="B150" s="45"/>
      <c r="C150" s="45"/>
      <c r="D150" s="45"/>
    </row>
    <row r="151" spans="1:4" s="43" customFormat="1" x14ac:dyDescent="0.2">
      <c r="A151" s="45"/>
      <c r="B151" s="45"/>
      <c r="C151" s="45"/>
      <c r="D151" s="45"/>
    </row>
    <row r="152" spans="1:4" s="43" customFormat="1" x14ac:dyDescent="0.2">
      <c r="A152" s="45"/>
      <c r="B152" s="45"/>
      <c r="C152" s="45"/>
      <c r="D152" s="45"/>
    </row>
    <row r="153" spans="1:4" s="43" customFormat="1" x14ac:dyDescent="0.2">
      <c r="A153" s="45"/>
      <c r="B153" s="45"/>
      <c r="C153" s="45"/>
      <c r="D153" s="45"/>
    </row>
    <row r="154" spans="1:4" s="43" customFormat="1" x14ac:dyDescent="0.2">
      <c r="A154" s="45"/>
      <c r="B154" s="45"/>
      <c r="C154" s="45"/>
      <c r="D154" s="45"/>
    </row>
    <row r="155" spans="1:4" s="43" customFormat="1" x14ac:dyDescent="0.2">
      <c r="A155" s="45"/>
      <c r="B155" s="45"/>
      <c r="C155" s="45"/>
      <c r="D155" s="45"/>
    </row>
    <row r="156" spans="1:4" s="43" customFormat="1" x14ac:dyDescent="0.2">
      <c r="A156" s="45"/>
      <c r="B156" s="45"/>
      <c r="C156" s="45"/>
      <c r="D156" s="45"/>
    </row>
    <row r="157" spans="1:4" s="43" customFormat="1" x14ac:dyDescent="0.2">
      <c r="A157" s="45"/>
      <c r="B157" s="45"/>
      <c r="C157" s="45"/>
      <c r="D157" s="45"/>
    </row>
    <row r="158" spans="1:4" s="43" customFormat="1" x14ac:dyDescent="0.2">
      <c r="A158" s="45"/>
      <c r="B158" s="45"/>
      <c r="C158" s="45"/>
      <c r="D158" s="45"/>
    </row>
    <row r="159" spans="1:4" s="43" customFormat="1" x14ac:dyDescent="0.2">
      <c r="A159" s="45"/>
      <c r="B159" s="45"/>
      <c r="C159" s="45"/>
      <c r="D159" s="45"/>
    </row>
    <row r="160" spans="1:4" s="43" customFormat="1" x14ac:dyDescent="0.2">
      <c r="A160" s="45"/>
      <c r="B160" s="45"/>
      <c r="C160" s="45"/>
      <c r="D160" s="45"/>
    </row>
    <row r="161" spans="1:4" s="43" customFormat="1" x14ac:dyDescent="0.2">
      <c r="A161" s="45"/>
      <c r="B161" s="45"/>
      <c r="C161" s="45"/>
      <c r="D161" s="45"/>
    </row>
    <row r="162" spans="1:4" s="43" customFormat="1" x14ac:dyDescent="0.2">
      <c r="A162" s="45"/>
      <c r="B162" s="45"/>
      <c r="C162" s="45"/>
      <c r="D162" s="45"/>
    </row>
    <row r="163" spans="1:4" s="43" customFormat="1" x14ac:dyDescent="0.2">
      <c r="A163" s="45"/>
      <c r="B163" s="45"/>
      <c r="C163" s="45"/>
      <c r="D163" s="45"/>
    </row>
    <row r="164" spans="1:4" s="43" customFormat="1" x14ac:dyDescent="0.2">
      <c r="A164" s="45"/>
      <c r="B164" s="45"/>
      <c r="C164" s="45"/>
      <c r="D164" s="45"/>
    </row>
    <row r="165" spans="1:4" s="43" customFormat="1" x14ac:dyDescent="0.2">
      <c r="A165" s="45"/>
      <c r="B165" s="45"/>
      <c r="C165" s="45"/>
      <c r="D165" s="45"/>
    </row>
    <row r="166" spans="1:4" s="43" customFormat="1" x14ac:dyDescent="0.2">
      <c r="A166" s="45"/>
      <c r="B166" s="45"/>
      <c r="C166" s="45"/>
      <c r="D166" s="45"/>
    </row>
    <row r="167" spans="1:4" s="43" customFormat="1" x14ac:dyDescent="0.2">
      <c r="A167" s="45"/>
      <c r="B167" s="45"/>
      <c r="C167" s="45"/>
      <c r="D167" s="45"/>
    </row>
    <row r="168" spans="1:4" s="43" customFormat="1" x14ac:dyDescent="0.2">
      <c r="A168" s="45"/>
      <c r="B168" s="45"/>
      <c r="C168" s="45"/>
      <c r="D168" s="45"/>
    </row>
    <row r="169" spans="1:4" s="43" customFormat="1" x14ac:dyDescent="0.2">
      <c r="A169" s="45"/>
      <c r="B169" s="45"/>
      <c r="C169" s="45"/>
      <c r="D169" s="45"/>
    </row>
    <row r="170" spans="1:4" s="43" customFormat="1" x14ac:dyDescent="0.2">
      <c r="A170" s="45"/>
      <c r="B170" s="45"/>
      <c r="C170" s="45"/>
      <c r="D170" s="45"/>
    </row>
    <row r="171" spans="1:4" s="43" customFormat="1" x14ac:dyDescent="0.2">
      <c r="A171" s="45"/>
      <c r="B171" s="45"/>
      <c r="C171" s="45"/>
      <c r="D171" s="45"/>
    </row>
    <row r="172" spans="1:4" s="43" customFormat="1" x14ac:dyDescent="0.2">
      <c r="A172" s="45"/>
      <c r="B172" s="45"/>
      <c r="C172" s="45"/>
      <c r="D172" s="45"/>
    </row>
    <row r="173" spans="1:4" s="43" customFormat="1" x14ac:dyDescent="0.2">
      <c r="A173" s="45"/>
      <c r="B173" s="45"/>
      <c r="C173" s="45"/>
      <c r="D173" s="45"/>
    </row>
    <row r="174" spans="1:4" s="43" customFormat="1" x14ac:dyDescent="0.2">
      <c r="A174" s="45"/>
      <c r="B174" s="45"/>
      <c r="C174" s="45"/>
      <c r="D174" s="45"/>
    </row>
    <row r="175" spans="1:4" s="43" customFormat="1" x14ac:dyDescent="0.2">
      <c r="A175" s="45"/>
      <c r="B175" s="45"/>
      <c r="C175" s="45"/>
      <c r="D175" s="45"/>
    </row>
    <row r="176" spans="1:4" s="43" customFormat="1" x14ac:dyDescent="0.2">
      <c r="A176" s="45"/>
      <c r="B176" s="45"/>
      <c r="C176" s="45"/>
      <c r="D176" s="45"/>
    </row>
    <row r="177" spans="1:4" s="43" customFormat="1" x14ac:dyDescent="0.2">
      <c r="A177" s="45"/>
      <c r="B177" s="45"/>
      <c r="C177" s="45"/>
      <c r="D177" s="45"/>
    </row>
    <row r="178" spans="1:4" s="43" customFormat="1" x14ac:dyDescent="0.2">
      <c r="A178" s="45"/>
      <c r="B178" s="45"/>
      <c r="C178" s="45"/>
      <c r="D178" s="45"/>
    </row>
    <row r="179" spans="1:4" s="43" customFormat="1" x14ac:dyDescent="0.2">
      <c r="A179" s="45"/>
      <c r="B179" s="45"/>
      <c r="C179" s="45"/>
      <c r="D179" s="45"/>
    </row>
    <row r="180" spans="1:4" s="43" customFormat="1" x14ac:dyDescent="0.2">
      <c r="A180" s="45"/>
      <c r="B180" s="45"/>
      <c r="C180" s="45"/>
      <c r="D180" s="45"/>
    </row>
    <row r="181" spans="1:4" s="43" customFormat="1" x14ac:dyDescent="0.2">
      <c r="A181" s="45"/>
      <c r="B181" s="45"/>
      <c r="C181" s="45"/>
      <c r="D181" s="45"/>
    </row>
    <row r="182" spans="1:4" s="43" customFormat="1" x14ac:dyDescent="0.2">
      <c r="A182" s="45"/>
      <c r="B182" s="45"/>
      <c r="C182" s="45"/>
      <c r="D182" s="45"/>
    </row>
    <row r="183" spans="1:4" s="43" customFormat="1" x14ac:dyDescent="0.2">
      <c r="A183" s="45"/>
      <c r="B183" s="45"/>
      <c r="C183" s="45"/>
      <c r="D183" s="45"/>
    </row>
    <row r="184" spans="1:4" s="43" customFormat="1" x14ac:dyDescent="0.2">
      <c r="A184" s="45"/>
      <c r="B184" s="45"/>
      <c r="C184" s="45"/>
      <c r="D184" s="45"/>
    </row>
    <row r="185" spans="1:4" s="43" customFormat="1" x14ac:dyDescent="0.2">
      <c r="A185" s="45"/>
      <c r="B185" s="45"/>
      <c r="C185" s="45"/>
      <c r="D185" s="45"/>
    </row>
    <row r="186" spans="1:4" s="43" customFormat="1" x14ac:dyDescent="0.2">
      <c r="A186" s="45"/>
      <c r="B186" s="45"/>
      <c r="C186" s="45"/>
      <c r="D186" s="45"/>
    </row>
    <row r="187" spans="1:4" s="43" customFormat="1" x14ac:dyDescent="0.2">
      <c r="A187" s="45"/>
      <c r="B187" s="45"/>
      <c r="C187" s="45"/>
      <c r="D187" s="45"/>
    </row>
    <row r="188" spans="1:4" s="43" customFormat="1" x14ac:dyDescent="0.2">
      <c r="A188" s="45"/>
      <c r="B188" s="45"/>
      <c r="C188" s="45"/>
      <c r="D188" s="45"/>
    </row>
    <row r="189" spans="1:4" s="43" customFormat="1" x14ac:dyDescent="0.2">
      <c r="A189" s="45"/>
      <c r="B189" s="45"/>
      <c r="C189" s="45"/>
      <c r="D189" s="45"/>
    </row>
    <row r="190" spans="1:4" s="43" customFormat="1" x14ac:dyDescent="0.2">
      <c r="A190" s="45"/>
      <c r="B190" s="45"/>
      <c r="C190" s="45"/>
      <c r="D190" s="45"/>
    </row>
    <row r="191" spans="1:4" s="43" customFormat="1" x14ac:dyDescent="0.2">
      <c r="A191" s="45"/>
      <c r="B191" s="45"/>
      <c r="C191" s="45"/>
      <c r="D191" s="45"/>
    </row>
    <row r="192" spans="1:4" s="43" customFormat="1" x14ac:dyDescent="0.2">
      <c r="A192" s="45"/>
      <c r="B192" s="45"/>
      <c r="C192" s="45"/>
      <c r="D192" s="45"/>
    </row>
    <row r="193" spans="1:4" s="43" customFormat="1" x14ac:dyDescent="0.2">
      <c r="A193" s="45"/>
      <c r="B193" s="45"/>
      <c r="C193" s="45"/>
      <c r="D193" s="45"/>
    </row>
    <row r="194" spans="1:4" s="43" customFormat="1" x14ac:dyDescent="0.2">
      <c r="A194" s="45"/>
      <c r="B194" s="45"/>
      <c r="C194" s="45"/>
      <c r="D194" s="45"/>
    </row>
    <row r="195" spans="1:4" s="43" customFormat="1" x14ac:dyDescent="0.2">
      <c r="A195" s="45"/>
      <c r="B195" s="45"/>
      <c r="C195" s="45"/>
      <c r="D195" s="45"/>
    </row>
    <row r="196" spans="1:4" s="43" customFormat="1" x14ac:dyDescent="0.2">
      <c r="A196" s="45"/>
      <c r="B196" s="45"/>
      <c r="C196" s="45"/>
      <c r="D196" s="45"/>
    </row>
    <row r="197" spans="1:4" s="43" customFormat="1" x14ac:dyDescent="0.2">
      <c r="A197" s="45"/>
      <c r="B197" s="45"/>
      <c r="C197" s="45"/>
      <c r="D197" s="45"/>
    </row>
    <row r="198" spans="1:4" s="43" customFormat="1" x14ac:dyDescent="0.2">
      <c r="A198" s="45"/>
      <c r="B198" s="45"/>
      <c r="C198" s="45"/>
      <c r="D198" s="45"/>
    </row>
    <row r="199" spans="1:4" s="43" customFormat="1" x14ac:dyDescent="0.2">
      <c r="A199" s="45"/>
      <c r="B199" s="45"/>
      <c r="C199" s="45"/>
      <c r="D199" s="45"/>
    </row>
    <row r="200" spans="1:4" s="43" customFormat="1" x14ac:dyDescent="0.2">
      <c r="A200" s="45"/>
      <c r="B200" s="45"/>
      <c r="C200" s="45"/>
      <c r="D200" s="45"/>
    </row>
    <row r="201" spans="1:4" s="43" customFormat="1" x14ac:dyDescent="0.2">
      <c r="A201" s="45"/>
      <c r="B201" s="45"/>
      <c r="C201" s="45"/>
      <c r="D201" s="45"/>
    </row>
    <row r="202" spans="1:4" s="43" customFormat="1" x14ac:dyDescent="0.2">
      <c r="A202" s="45"/>
      <c r="B202" s="45"/>
      <c r="C202" s="45"/>
      <c r="D202" s="45"/>
    </row>
    <row r="203" spans="1:4" s="43" customFormat="1" x14ac:dyDescent="0.2">
      <c r="A203" s="45"/>
      <c r="B203" s="45"/>
      <c r="C203" s="45"/>
      <c r="D203" s="45"/>
    </row>
    <row r="204" spans="1:4" s="43" customFormat="1" x14ac:dyDescent="0.2">
      <c r="A204" s="45"/>
      <c r="B204" s="45"/>
      <c r="C204" s="45"/>
      <c r="D204" s="45"/>
    </row>
    <row r="205" spans="1:4" s="43" customFormat="1" x14ac:dyDescent="0.2">
      <c r="A205" s="45"/>
      <c r="B205" s="45"/>
      <c r="C205" s="45"/>
      <c r="D205" s="45"/>
    </row>
    <row r="206" spans="1:4" s="43" customFormat="1" x14ac:dyDescent="0.2">
      <c r="A206" s="45"/>
      <c r="B206" s="45"/>
      <c r="C206" s="45"/>
      <c r="D206" s="45"/>
    </row>
    <row r="207" spans="1:4" s="43" customFormat="1" x14ac:dyDescent="0.2">
      <c r="A207" s="45"/>
      <c r="B207" s="45"/>
      <c r="C207" s="45"/>
      <c r="D207" s="45"/>
    </row>
    <row r="208" spans="1:4" s="43" customFormat="1" x14ac:dyDescent="0.2">
      <c r="A208" s="45"/>
      <c r="B208" s="45"/>
      <c r="C208" s="45"/>
      <c r="D208" s="45"/>
    </row>
    <row r="209" spans="1:4" s="43" customFormat="1" x14ac:dyDescent="0.2">
      <c r="A209" s="45"/>
      <c r="B209" s="45"/>
      <c r="C209" s="45"/>
      <c r="D209" s="45"/>
    </row>
    <row r="210" spans="1:4" s="43" customFormat="1" x14ac:dyDescent="0.2">
      <c r="A210" s="45"/>
      <c r="B210" s="45"/>
      <c r="C210" s="45"/>
      <c r="D210" s="45"/>
    </row>
    <row r="211" spans="1:4" s="43" customFormat="1" x14ac:dyDescent="0.2">
      <c r="A211" s="45"/>
      <c r="B211" s="45"/>
      <c r="C211" s="45"/>
      <c r="D211" s="45"/>
    </row>
    <row r="212" spans="1:4" s="43" customFormat="1" x14ac:dyDescent="0.2">
      <c r="A212" s="45"/>
      <c r="B212" s="45"/>
      <c r="C212" s="45"/>
      <c r="D212" s="45"/>
    </row>
    <row r="213" spans="1:4" s="43" customFormat="1" x14ac:dyDescent="0.2">
      <c r="A213" s="45"/>
      <c r="B213" s="45"/>
      <c r="C213" s="45"/>
      <c r="D213" s="45"/>
    </row>
    <row r="214" spans="1:4" s="43" customFormat="1" x14ac:dyDescent="0.2">
      <c r="A214" s="45"/>
      <c r="B214" s="45"/>
      <c r="C214" s="45"/>
      <c r="D214" s="45"/>
    </row>
    <row r="215" spans="1:4" s="43" customFormat="1" x14ac:dyDescent="0.2">
      <c r="A215" s="45"/>
      <c r="B215" s="45"/>
      <c r="C215" s="45"/>
      <c r="D215" s="45"/>
    </row>
    <row r="216" spans="1:4" s="43" customFormat="1" x14ac:dyDescent="0.2">
      <c r="A216" s="45"/>
      <c r="B216" s="45"/>
      <c r="C216" s="45"/>
      <c r="D216" s="45"/>
    </row>
    <row r="217" spans="1:4" s="43" customFormat="1" x14ac:dyDescent="0.2">
      <c r="A217" s="45"/>
      <c r="B217" s="45"/>
      <c r="C217" s="45"/>
      <c r="D217" s="45"/>
    </row>
    <row r="218" spans="1:4" s="43" customFormat="1" x14ac:dyDescent="0.2">
      <c r="A218" s="45"/>
      <c r="B218" s="45"/>
      <c r="C218" s="45"/>
      <c r="D218" s="45"/>
    </row>
    <row r="219" spans="1:4" s="43" customFormat="1" x14ac:dyDescent="0.2">
      <c r="A219" s="45"/>
      <c r="B219" s="45"/>
      <c r="C219" s="45"/>
      <c r="D219" s="45"/>
    </row>
    <row r="220" spans="1:4" s="43" customFormat="1" x14ac:dyDescent="0.2">
      <c r="A220" s="45"/>
      <c r="B220" s="45"/>
      <c r="C220" s="45"/>
      <c r="D220" s="45"/>
    </row>
    <row r="221" spans="1:4" s="43" customFormat="1" x14ac:dyDescent="0.2">
      <c r="A221" s="45"/>
      <c r="B221" s="45"/>
      <c r="C221" s="45"/>
      <c r="D221" s="45"/>
    </row>
    <row r="222" spans="1:4" s="43" customFormat="1" x14ac:dyDescent="0.2">
      <c r="A222" s="45"/>
      <c r="B222" s="45"/>
      <c r="C222" s="45"/>
      <c r="D222" s="45"/>
    </row>
    <row r="223" spans="1:4" s="43" customFormat="1" x14ac:dyDescent="0.2">
      <c r="A223" s="45"/>
      <c r="B223" s="45"/>
      <c r="C223" s="45"/>
      <c r="D223" s="45"/>
    </row>
    <row r="224" spans="1:4" s="43" customFormat="1" x14ac:dyDescent="0.2">
      <c r="A224" s="45"/>
      <c r="B224" s="45"/>
      <c r="C224" s="45"/>
      <c r="D224" s="45"/>
    </row>
    <row r="225" spans="1:4" s="43" customFormat="1" x14ac:dyDescent="0.2">
      <c r="A225" s="45"/>
      <c r="B225" s="45"/>
      <c r="C225" s="45"/>
      <c r="D225" s="45"/>
    </row>
    <row r="226" spans="1:4" s="43" customFormat="1" x14ac:dyDescent="0.2">
      <c r="A226" s="45"/>
      <c r="B226" s="45"/>
      <c r="C226" s="45"/>
      <c r="D226" s="45"/>
    </row>
    <row r="227" spans="1:4" s="43" customFormat="1" x14ac:dyDescent="0.2">
      <c r="A227" s="45"/>
      <c r="B227" s="45"/>
      <c r="C227" s="45"/>
      <c r="D227" s="45"/>
    </row>
    <row r="228" spans="1:4" s="43" customFormat="1" x14ac:dyDescent="0.2">
      <c r="A228" s="45"/>
      <c r="B228" s="45"/>
      <c r="C228" s="45"/>
      <c r="D228" s="45"/>
    </row>
    <row r="229" spans="1:4" s="43" customFormat="1" x14ac:dyDescent="0.2">
      <c r="A229" s="45"/>
      <c r="B229" s="45"/>
      <c r="C229" s="45"/>
      <c r="D229" s="45"/>
    </row>
    <row r="230" spans="1:4" s="43" customFormat="1" x14ac:dyDescent="0.2">
      <c r="A230" s="45"/>
      <c r="B230" s="45"/>
      <c r="C230" s="45"/>
      <c r="D230" s="45"/>
    </row>
    <row r="231" spans="1:4" s="43" customFormat="1" x14ac:dyDescent="0.2">
      <c r="A231" s="45"/>
      <c r="B231" s="45"/>
      <c r="C231" s="45"/>
      <c r="D231" s="45"/>
    </row>
    <row r="232" spans="1:4" s="43" customFormat="1" x14ac:dyDescent="0.2">
      <c r="A232" s="45"/>
      <c r="B232" s="45"/>
      <c r="C232" s="45"/>
      <c r="D232" s="45"/>
    </row>
    <row r="233" spans="1:4" s="43" customFormat="1" x14ac:dyDescent="0.2">
      <c r="A233" s="45"/>
      <c r="B233" s="45"/>
      <c r="C233" s="45"/>
      <c r="D233" s="45"/>
    </row>
    <row r="234" spans="1:4" s="43" customFormat="1" x14ac:dyDescent="0.2">
      <c r="A234" s="45"/>
      <c r="B234" s="45"/>
      <c r="C234" s="45"/>
      <c r="D234" s="45"/>
    </row>
    <row r="235" spans="1:4" s="43" customFormat="1" x14ac:dyDescent="0.2">
      <c r="A235" s="45"/>
      <c r="B235" s="45"/>
      <c r="C235" s="45"/>
      <c r="D235" s="45"/>
    </row>
    <row r="236" spans="1:4" s="43" customFormat="1" x14ac:dyDescent="0.2">
      <c r="A236" s="45"/>
      <c r="B236" s="45"/>
      <c r="C236" s="45"/>
      <c r="D236" s="45"/>
    </row>
    <row r="237" spans="1:4" s="43" customFormat="1" x14ac:dyDescent="0.2">
      <c r="A237" s="45"/>
      <c r="B237" s="45"/>
      <c r="C237" s="45"/>
      <c r="D237" s="45"/>
    </row>
    <row r="238" spans="1:4" s="43" customFormat="1" x14ac:dyDescent="0.2">
      <c r="A238" s="45"/>
      <c r="B238" s="45"/>
      <c r="C238" s="45"/>
      <c r="D238" s="45"/>
    </row>
    <row r="239" spans="1:4" s="43" customFormat="1" x14ac:dyDescent="0.2">
      <c r="A239" s="45"/>
      <c r="B239" s="45"/>
      <c r="C239" s="45"/>
      <c r="D239" s="45"/>
    </row>
    <row r="240" spans="1:4" s="43" customFormat="1" x14ac:dyDescent="0.2">
      <c r="A240" s="45"/>
      <c r="B240" s="45"/>
      <c r="C240" s="45"/>
      <c r="D240" s="45"/>
    </row>
    <row r="241" spans="1:4" s="43" customFormat="1" x14ac:dyDescent="0.2">
      <c r="A241" s="45"/>
      <c r="B241" s="45"/>
      <c r="C241" s="45"/>
      <c r="D241" s="45"/>
    </row>
    <row r="242" spans="1:4" s="43" customFormat="1" x14ac:dyDescent="0.2">
      <c r="A242" s="45"/>
      <c r="B242" s="45"/>
      <c r="C242" s="45"/>
      <c r="D242" s="45"/>
    </row>
    <row r="243" spans="1:4" s="43" customFormat="1" x14ac:dyDescent="0.2">
      <c r="A243" s="45"/>
      <c r="B243" s="45"/>
      <c r="C243" s="45"/>
      <c r="D243" s="45"/>
    </row>
    <row r="244" spans="1:4" s="43" customFormat="1" x14ac:dyDescent="0.2">
      <c r="A244" s="45"/>
      <c r="B244" s="45"/>
      <c r="C244" s="45"/>
      <c r="D244" s="45"/>
    </row>
    <row r="245" spans="1:4" s="43" customFormat="1" x14ac:dyDescent="0.2">
      <c r="A245" s="45"/>
      <c r="B245" s="45"/>
      <c r="C245" s="45"/>
      <c r="D245" s="45"/>
    </row>
    <row r="246" spans="1:4" s="43" customFormat="1" x14ac:dyDescent="0.2">
      <c r="A246" s="45"/>
      <c r="B246" s="45"/>
      <c r="C246" s="45"/>
      <c r="D246" s="45"/>
    </row>
    <row r="247" spans="1:4" s="43" customFormat="1" x14ac:dyDescent="0.2">
      <c r="A247" s="45"/>
      <c r="B247" s="45"/>
      <c r="C247" s="45"/>
      <c r="D247" s="45"/>
    </row>
    <row r="248" spans="1:4" s="43" customFormat="1" x14ac:dyDescent="0.2">
      <c r="A248" s="45"/>
      <c r="B248" s="45"/>
      <c r="C248" s="45"/>
      <c r="D248" s="45"/>
    </row>
    <row r="249" spans="1:4" s="43" customFormat="1" x14ac:dyDescent="0.2">
      <c r="A249" s="45"/>
      <c r="B249" s="45"/>
      <c r="C249" s="45"/>
      <c r="D249" s="45"/>
    </row>
    <row r="250" spans="1:4" s="43" customFormat="1" x14ac:dyDescent="0.2">
      <c r="A250" s="45"/>
      <c r="B250" s="45"/>
      <c r="C250" s="45"/>
      <c r="D250" s="45"/>
    </row>
    <row r="251" spans="1:4" s="43" customFormat="1" x14ac:dyDescent="0.2">
      <c r="A251" s="45"/>
      <c r="B251" s="45"/>
      <c r="C251" s="45"/>
      <c r="D251" s="45"/>
    </row>
    <row r="252" spans="1:4" s="43" customFormat="1" x14ac:dyDescent="0.2">
      <c r="A252" s="45"/>
      <c r="B252" s="45"/>
      <c r="C252" s="45"/>
      <c r="D252" s="45"/>
    </row>
    <row r="253" spans="1:4" s="43" customFormat="1" x14ac:dyDescent="0.2">
      <c r="A253" s="45"/>
      <c r="B253" s="45"/>
      <c r="C253" s="45"/>
      <c r="D253" s="45"/>
    </row>
    <row r="254" spans="1:4" s="43" customFormat="1" x14ac:dyDescent="0.2">
      <c r="A254" s="45"/>
      <c r="B254" s="45"/>
      <c r="C254" s="45"/>
      <c r="D254" s="45"/>
    </row>
    <row r="255" spans="1:4" s="43" customFormat="1" x14ac:dyDescent="0.2">
      <c r="A255" s="45"/>
      <c r="B255" s="45"/>
      <c r="C255" s="45"/>
      <c r="D255" s="45"/>
    </row>
    <row r="256" spans="1:4" s="43" customFormat="1" x14ac:dyDescent="0.2">
      <c r="A256" s="45"/>
      <c r="B256" s="45"/>
      <c r="C256" s="45"/>
      <c r="D256" s="45"/>
    </row>
    <row r="257" spans="1:4" s="43" customFormat="1" x14ac:dyDescent="0.2">
      <c r="A257" s="45"/>
      <c r="B257" s="45"/>
      <c r="C257" s="45"/>
      <c r="D257" s="45"/>
    </row>
    <row r="258" spans="1:4" s="43" customFormat="1" x14ac:dyDescent="0.2">
      <c r="A258" s="45"/>
      <c r="B258" s="45"/>
      <c r="C258" s="45"/>
      <c r="D258" s="45"/>
    </row>
    <row r="259" spans="1:4" s="43" customFormat="1" x14ac:dyDescent="0.2">
      <c r="A259" s="45"/>
      <c r="B259" s="45"/>
      <c r="C259" s="45"/>
      <c r="D259" s="45"/>
    </row>
    <row r="260" spans="1:4" s="43" customFormat="1" x14ac:dyDescent="0.2">
      <c r="A260" s="45"/>
      <c r="B260" s="45"/>
      <c r="C260" s="45"/>
      <c r="D260" s="45"/>
    </row>
    <row r="261" spans="1:4" s="43" customFormat="1" x14ac:dyDescent="0.2">
      <c r="A261" s="45"/>
      <c r="B261" s="45"/>
      <c r="C261" s="45"/>
      <c r="D261" s="45"/>
    </row>
    <row r="262" spans="1:4" s="43" customFormat="1" x14ac:dyDescent="0.2">
      <c r="A262" s="45"/>
      <c r="B262" s="45"/>
      <c r="C262" s="45"/>
      <c r="D262" s="45"/>
    </row>
    <row r="263" spans="1:4" s="43" customFormat="1" x14ac:dyDescent="0.2">
      <c r="A263" s="45"/>
      <c r="B263" s="45"/>
      <c r="C263" s="45"/>
      <c r="D263" s="45"/>
    </row>
    <row r="264" spans="1:4" s="43" customFormat="1" x14ac:dyDescent="0.2">
      <c r="A264" s="45"/>
      <c r="B264" s="45"/>
      <c r="C264" s="45"/>
      <c r="D264" s="45"/>
    </row>
    <row r="265" spans="1:4" s="43" customFormat="1" x14ac:dyDescent="0.2">
      <c r="A265" s="45"/>
      <c r="B265" s="45"/>
      <c r="C265" s="45"/>
      <c r="D265" s="45"/>
    </row>
    <row r="266" spans="1:4" s="43" customFormat="1" x14ac:dyDescent="0.2">
      <c r="A266" s="45"/>
      <c r="B266" s="45"/>
      <c r="C266" s="45"/>
      <c r="D266" s="45"/>
    </row>
    <row r="267" spans="1:4" s="43" customFormat="1" x14ac:dyDescent="0.2">
      <c r="A267" s="45"/>
      <c r="B267" s="45"/>
      <c r="C267" s="45"/>
      <c r="D267" s="45"/>
    </row>
    <row r="268" spans="1:4" s="43" customFormat="1" x14ac:dyDescent="0.2">
      <c r="A268" s="45"/>
      <c r="B268" s="45"/>
      <c r="C268" s="45"/>
      <c r="D268" s="45"/>
    </row>
    <row r="269" spans="1:4" s="43" customFormat="1" x14ac:dyDescent="0.2">
      <c r="A269" s="45"/>
      <c r="B269" s="45"/>
      <c r="C269" s="45"/>
      <c r="D269" s="45"/>
    </row>
    <row r="270" spans="1:4" s="43" customFormat="1" x14ac:dyDescent="0.2">
      <c r="A270" s="45"/>
      <c r="B270" s="45"/>
      <c r="C270" s="45"/>
      <c r="D270" s="45"/>
    </row>
    <row r="271" spans="1:4" s="43" customFormat="1" x14ac:dyDescent="0.2">
      <c r="A271" s="45"/>
      <c r="B271" s="45"/>
      <c r="C271" s="45"/>
      <c r="D271" s="45"/>
    </row>
    <row r="272" spans="1:4" s="43" customFormat="1" x14ac:dyDescent="0.2">
      <c r="A272" s="45"/>
      <c r="B272" s="45"/>
      <c r="C272" s="45"/>
      <c r="D272" s="45"/>
    </row>
    <row r="273" spans="1:4" s="43" customFormat="1" x14ac:dyDescent="0.2">
      <c r="A273" s="45"/>
      <c r="B273" s="45"/>
      <c r="C273" s="45"/>
      <c r="D273" s="45"/>
    </row>
    <row r="274" spans="1:4" s="43" customFormat="1" x14ac:dyDescent="0.2">
      <c r="A274" s="45"/>
      <c r="B274" s="45"/>
      <c r="C274" s="45"/>
      <c r="D274" s="45"/>
    </row>
    <row r="275" spans="1:4" s="43" customFormat="1" x14ac:dyDescent="0.2">
      <c r="A275" s="45"/>
      <c r="B275" s="45"/>
      <c r="C275" s="45"/>
      <c r="D275" s="45"/>
    </row>
    <row r="276" spans="1:4" s="43" customFormat="1" x14ac:dyDescent="0.2">
      <c r="A276" s="45"/>
      <c r="B276" s="45"/>
      <c r="C276" s="45"/>
      <c r="D276" s="45"/>
    </row>
    <row r="277" spans="1:4" s="43" customFormat="1" x14ac:dyDescent="0.2">
      <c r="A277" s="45"/>
      <c r="B277" s="45"/>
      <c r="C277" s="45"/>
      <c r="D277" s="45"/>
    </row>
    <row r="278" spans="1:4" s="43" customFormat="1" x14ac:dyDescent="0.2">
      <c r="A278" s="45"/>
      <c r="B278" s="45"/>
      <c r="C278" s="45"/>
      <c r="D278" s="45"/>
    </row>
    <row r="279" spans="1:4" s="43" customFormat="1" x14ac:dyDescent="0.2">
      <c r="A279" s="45"/>
      <c r="B279" s="45"/>
      <c r="C279" s="45"/>
      <c r="D279" s="45"/>
    </row>
    <row r="280" spans="1:4" s="43" customFormat="1" x14ac:dyDescent="0.2">
      <c r="A280" s="45"/>
      <c r="B280" s="45"/>
      <c r="C280" s="45"/>
      <c r="D280" s="45"/>
    </row>
    <row r="281" spans="1:4" s="43" customFormat="1" x14ac:dyDescent="0.2">
      <c r="A281" s="45"/>
      <c r="B281" s="45"/>
      <c r="C281" s="45"/>
      <c r="D281" s="45"/>
    </row>
    <row r="282" spans="1:4" s="43" customFormat="1" x14ac:dyDescent="0.2">
      <c r="A282" s="45"/>
      <c r="B282" s="45"/>
      <c r="C282" s="45"/>
      <c r="D282" s="45"/>
    </row>
    <row r="283" spans="1:4" s="43" customFormat="1" x14ac:dyDescent="0.2">
      <c r="A283" s="45"/>
      <c r="B283" s="45"/>
      <c r="C283" s="45"/>
      <c r="D283" s="45"/>
    </row>
    <row r="284" spans="1:4" s="43" customFormat="1" x14ac:dyDescent="0.2">
      <c r="A284" s="45"/>
      <c r="B284" s="45"/>
      <c r="C284" s="45"/>
      <c r="D284" s="45"/>
    </row>
    <row r="285" spans="1:4" s="43" customFormat="1" x14ac:dyDescent="0.2">
      <c r="A285" s="45"/>
      <c r="B285" s="45"/>
      <c r="C285" s="45"/>
      <c r="D285" s="45"/>
    </row>
    <row r="286" spans="1:4" s="43" customFormat="1" x14ac:dyDescent="0.2">
      <c r="A286" s="45"/>
      <c r="B286" s="45"/>
      <c r="C286" s="45"/>
      <c r="D286" s="45"/>
    </row>
    <row r="287" spans="1:4" s="43" customFormat="1" x14ac:dyDescent="0.2">
      <c r="A287" s="45"/>
      <c r="B287" s="45"/>
      <c r="C287" s="45"/>
      <c r="D287" s="45"/>
    </row>
    <row r="288" spans="1:4" s="43" customFormat="1" x14ac:dyDescent="0.2">
      <c r="A288" s="45"/>
      <c r="B288" s="45"/>
      <c r="C288" s="45"/>
      <c r="D288" s="45"/>
    </row>
    <row r="289" spans="1:4" s="43" customFormat="1" x14ac:dyDescent="0.2">
      <c r="A289" s="45"/>
      <c r="B289" s="45"/>
      <c r="C289" s="45"/>
      <c r="D289" s="45"/>
    </row>
    <row r="290" spans="1:4" s="43" customFormat="1" x14ac:dyDescent="0.2">
      <c r="A290" s="45"/>
      <c r="B290" s="45"/>
      <c r="C290" s="45"/>
      <c r="D290" s="45"/>
    </row>
    <row r="291" spans="1:4" s="43" customFormat="1" x14ac:dyDescent="0.2">
      <c r="A291" s="45"/>
      <c r="B291" s="45"/>
      <c r="C291" s="45"/>
      <c r="D291" s="45"/>
    </row>
    <row r="292" spans="1:4" s="43" customFormat="1" x14ac:dyDescent="0.2">
      <c r="A292" s="45"/>
      <c r="B292" s="45"/>
      <c r="C292" s="45"/>
      <c r="D292" s="45"/>
    </row>
    <row r="293" spans="1:4" s="43" customFormat="1" x14ac:dyDescent="0.2">
      <c r="A293" s="45"/>
      <c r="B293" s="45"/>
      <c r="C293" s="45"/>
      <c r="D293" s="45"/>
    </row>
    <row r="294" spans="1:4" s="43" customFormat="1" x14ac:dyDescent="0.2">
      <c r="A294" s="45"/>
      <c r="B294" s="45"/>
      <c r="C294" s="45"/>
      <c r="D294" s="45"/>
    </row>
    <row r="295" spans="1:4" s="43" customFormat="1" x14ac:dyDescent="0.2">
      <c r="A295" s="45"/>
      <c r="B295" s="45"/>
      <c r="C295" s="45"/>
      <c r="D295" s="45"/>
    </row>
    <row r="296" spans="1:4" s="43" customFormat="1" x14ac:dyDescent="0.2">
      <c r="A296" s="45"/>
      <c r="B296" s="45"/>
      <c r="C296" s="45"/>
      <c r="D296" s="45"/>
    </row>
    <row r="297" spans="1:4" s="43" customFormat="1" x14ac:dyDescent="0.2">
      <c r="A297" s="45"/>
      <c r="B297" s="45"/>
      <c r="C297" s="45"/>
      <c r="D297" s="45"/>
    </row>
    <row r="298" spans="1:4" s="43" customFormat="1" x14ac:dyDescent="0.2">
      <c r="A298" s="45"/>
      <c r="B298" s="45"/>
      <c r="C298" s="45"/>
      <c r="D298" s="45"/>
    </row>
    <row r="299" spans="1:4" s="43" customFormat="1" x14ac:dyDescent="0.2">
      <c r="A299" s="45"/>
      <c r="B299" s="45"/>
      <c r="C299" s="45"/>
      <c r="D299" s="45"/>
    </row>
    <row r="300" spans="1:4" s="43" customFormat="1" x14ac:dyDescent="0.2">
      <c r="A300" s="45"/>
      <c r="B300" s="45"/>
      <c r="C300" s="45"/>
      <c r="D300" s="45"/>
    </row>
    <row r="301" spans="1:4" s="43" customFormat="1" x14ac:dyDescent="0.2">
      <c r="A301" s="45"/>
      <c r="B301" s="45"/>
      <c r="C301" s="45"/>
      <c r="D301" s="45"/>
    </row>
    <row r="302" spans="1:4" s="43" customFormat="1" x14ac:dyDescent="0.2">
      <c r="A302" s="45"/>
      <c r="B302" s="45"/>
      <c r="C302" s="45"/>
      <c r="D302" s="45"/>
    </row>
    <row r="303" spans="1:4" s="43" customFormat="1" x14ac:dyDescent="0.2">
      <c r="A303" s="45"/>
      <c r="B303" s="45"/>
      <c r="C303" s="45"/>
      <c r="D303" s="45"/>
    </row>
    <row r="304" spans="1:4" s="43" customFormat="1" x14ac:dyDescent="0.2">
      <c r="A304" s="45"/>
      <c r="B304" s="45"/>
      <c r="C304" s="45"/>
      <c r="D304" s="45"/>
    </row>
    <row r="305" spans="1:4" s="43" customFormat="1" x14ac:dyDescent="0.2">
      <c r="A305" s="45"/>
      <c r="B305" s="45"/>
      <c r="C305" s="45"/>
      <c r="D305" s="45"/>
    </row>
    <row r="306" spans="1:4" s="43" customFormat="1" x14ac:dyDescent="0.2">
      <c r="A306" s="45"/>
      <c r="B306" s="45"/>
      <c r="C306" s="45"/>
      <c r="D306" s="45"/>
    </row>
  </sheetData>
  <mergeCells count="7">
    <mergeCell ref="A16:B16"/>
    <mergeCell ref="A17:B17"/>
    <mergeCell ref="J7:K7"/>
    <mergeCell ref="E7:F7"/>
    <mergeCell ref="A13:B13"/>
    <mergeCell ref="A14:B14"/>
    <mergeCell ref="A15:B15"/>
  </mergeCells>
  <phoneticPr fontId="0" type="noConversion"/>
  <pageMargins left="0.75" right="0.75" top="1" bottom="1" header="0" footer="0"/>
  <pageSetup paperSize="9" orientation="portrait" horizontalDpi="360" verticalDpi="36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autoPict="0" r:id="rId5">
            <anchor moveWithCells="1" sizeWithCells="1">
              <from>
                <xdr:col>4</xdr:col>
                <xdr:colOff>38100</xdr:colOff>
                <xdr:row>6</xdr:row>
                <xdr:rowOff>295275</xdr:rowOff>
              </from>
              <to>
                <xdr:col>4</xdr:col>
                <xdr:colOff>1524000</xdr:colOff>
                <xdr:row>9</xdr:row>
                <xdr:rowOff>190500</xdr:rowOff>
              </to>
            </anchor>
          </objectPr>
        </oleObject>
      </mc:Choice>
      <mc:Fallback>
        <oleObject progId="Equation.DSMT4" shapeId="1027" r:id="rId4"/>
      </mc:Fallback>
    </mc:AlternateContent>
    <mc:AlternateContent xmlns:mc="http://schemas.openxmlformats.org/markup-compatibility/2006">
      <mc:Choice Requires="x14">
        <oleObject progId="Equation.DSMT4" shapeId="1029" r:id="rId6">
          <objectPr defaultSize="0" autoPict="0" r:id="rId7">
            <anchor moveWithCells="1" sizeWithCells="1">
              <from>
                <xdr:col>9</xdr:col>
                <xdr:colOff>76200</xdr:colOff>
                <xdr:row>6</xdr:row>
                <xdr:rowOff>304800</xdr:rowOff>
              </from>
              <to>
                <xdr:col>9</xdr:col>
                <xdr:colOff>885825</xdr:colOff>
                <xdr:row>9</xdr:row>
                <xdr:rowOff>123825</xdr:rowOff>
              </to>
            </anchor>
          </objectPr>
        </oleObject>
      </mc:Choice>
      <mc:Fallback>
        <oleObject progId="Equation.DSMT4" shapeId="1029" r:id="rId6"/>
      </mc:Fallback>
    </mc:AlternateContent>
    <mc:AlternateContent xmlns:mc="http://schemas.openxmlformats.org/markup-compatibility/2006">
      <mc:Choice Requires="x14">
        <oleObject progId="Equation.DSMT4" shapeId="1030" r:id="rId8">
          <objectPr defaultSize="0" autoPict="0" r:id="rId9">
            <anchor moveWithCells="1" sizeWithCells="1">
              <from>
                <xdr:col>4</xdr:col>
                <xdr:colOff>1600200</xdr:colOff>
                <xdr:row>6</xdr:row>
                <xdr:rowOff>266700</xdr:rowOff>
              </from>
              <to>
                <xdr:col>5</xdr:col>
                <xdr:colOff>857250</xdr:colOff>
                <xdr:row>9</xdr:row>
                <xdr:rowOff>152400</xdr:rowOff>
              </to>
            </anchor>
          </objectPr>
        </oleObject>
      </mc:Choice>
      <mc:Fallback>
        <oleObject progId="Equation.DSMT4" shapeId="1030" r:id="rId8"/>
      </mc:Fallback>
    </mc:AlternateContent>
    <mc:AlternateContent xmlns:mc="http://schemas.openxmlformats.org/markup-compatibility/2006">
      <mc:Choice Requires="x14">
        <oleObject progId="Equation.DSMT4" shapeId="1031" r:id="rId10">
          <objectPr defaultSize="0" autoPict="0" r:id="rId11">
            <anchor moveWithCells="1" sizeWithCells="1">
              <from>
                <xdr:col>9</xdr:col>
                <xdr:colOff>971550</xdr:colOff>
                <xdr:row>6</xdr:row>
                <xdr:rowOff>276225</xdr:rowOff>
              </from>
              <to>
                <xdr:col>10</xdr:col>
                <xdr:colOff>838200</xdr:colOff>
                <xdr:row>9</xdr:row>
                <xdr:rowOff>133350</xdr:rowOff>
              </to>
            </anchor>
          </objectPr>
        </oleObject>
      </mc:Choice>
      <mc:Fallback>
        <oleObject progId="Equation.DSMT4" shapeId="1031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38"/>
  <sheetViews>
    <sheetView showGridLines="0" zoomScaleNormal="100" workbookViewId="0">
      <selection activeCell="I41" sqref="I41"/>
    </sheetView>
  </sheetViews>
  <sheetFormatPr baseColWidth="10" defaultRowHeight="12.75" x14ac:dyDescent="0.2"/>
  <cols>
    <col min="1" max="1" width="2.85546875" customWidth="1"/>
    <col min="2" max="2" width="16.42578125" customWidth="1"/>
    <col min="3" max="3" width="9.7109375" customWidth="1"/>
    <col min="4" max="4" width="8" customWidth="1"/>
    <col min="5" max="7" width="9.140625" customWidth="1"/>
    <col min="8" max="8" width="8" customWidth="1"/>
    <col min="9" max="9" width="8.42578125" customWidth="1"/>
    <col min="10" max="10" width="8.28515625" customWidth="1"/>
    <col min="11" max="11" width="7.5703125" customWidth="1"/>
    <col min="12" max="12" width="7.28515625" customWidth="1"/>
    <col min="13" max="13" width="7.5703125" bestFit="1" customWidth="1"/>
    <col min="14" max="17" width="10.85546875" customWidth="1"/>
    <col min="18" max="256" width="9.140625" customWidth="1"/>
  </cols>
  <sheetData>
    <row r="1" spans="2:34" ht="45.75" customHeight="1" x14ac:dyDescent="0.2">
      <c r="B1" s="40" t="s">
        <v>13</v>
      </c>
      <c r="C1" s="40"/>
      <c r="D1" s="40"/>
      <c r="E1" s="40"/>
      <c r="F1" s="40"/>
      <c r="G1" s="40"/>
      <c r="H1" s="40"/>
      <c r="I1" s="40"/>
      <c r="J1" s="40"/>
      <c r="K1" s="11"/>
      <c r="L1" s="11"/>
      <c r="M1" s="11"/>
      <c r="N1" s="11"/>
      <c r="O1" s="1"/>
      <c r="P1" s="1"/>
      <c r="Q1" s="1"/>
    </row>
    <row r="2" spans="2:34" ht="7.5" customHeight="1" x14ac:dyDescent="0.2"/>
    <row r="3" spans="2:34" x14ac:dyDescent="0.2">
      <c r="C3" s="39" t="s">
        <v>11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9"/>
      <c r="O3" s="9"/>
      <c r="P3" s="9"/>
      <c r="Q3" s="9"/>
    </row>
    <row r="4" spans="2:34" x14ac:dyDescent="0.2">
      <c r="B4" s="25" t="s">
        <v>10</v>
      </c>
      <c r="C4" s="24">
        <v>1</v>
      </c>
      <c r="D4" s="24">
        <v>1.5</v>
      </c>
      <c r="E4" s="24">
        <v>2</v>
      </c>
      <c r="F4" s="24">
        <v>2.5</v>
      </c>
      <c r="G4" s="24">
        <v>3</v>
      </c>
      <c r="H4" s="24">
        <v>3.5</v>
      </c>
      <c r="I4" s="24">
        <v>4</v>
      </c>
      <c r="J4" s="24">
        <v>4.5</v>
      </c>
      <c r="K4" s="24">
        <v>5</v>
      </c>
      <c r="L4" s="24">
        <v>7.5</v>
      </c>
      <c r="M4" s="24">
        <v>10</v>
      </c>
      <c r="N4" s="8"/>
      <c r="O4" s="8"/>
      <c r="P4" s="8"/>
    </row>
    <row r="5" spans="2:34" x14ac:dyDescent="0.2">
      <c r="B5" s="5"/>
    </row>
    <row r="6" spans="2:34" x14ac:dyDescent="0.2">
      <c r="B6" s="23">
        <v>250</v>
      </c>
      <c r="C6" s="3">
        <f>+(2^2*50*50*$B6)/(($B6*C$4*C$4)+(2^2*50*50))</f>
        <v>243.90243902439025</v>
      </c>
      <c r="D6" s="3">
        <f t="shared" ref="D6:M10" si="0">+(2^2*50*50*$B6)/(($B6*D$4*D$4)+(2^2*50*50))</f>
        <v>236.68639053254438</v>
      </c>
      <c r="E6" s="3">
        <f t="shared" si="0"/>
        <v>227.27272727272728</v>
      </c>
      <c r="F6" s="3">
        <f t="shared" si="0"/>
        <v>216.21621621621622</v>
      </c>
      <c r="G6" s="3">
        <f t="shared" si="0"/>
        <v>204.08163265306123</v>
      </c>
      <c r="H6" s="3">
        <f t="shared" si="0"/>
        <v>191.38755980861245</v>
      </c>
      <c r="I6" s="3">
        <f t="shared" si="0"/>
        <v>178.57142857142858</v>
      </c>
      <c r="J6" s="3">
        <f t="shared" si="0"/>
        <v>165.97510373443984</v>
      </c>
      <c r="K6" s="3">
        <f t="shared" si="0"/>
        <v>153.84615384615384</v>
      </c>
      <c r="L6" s="3">
        <f t="shared" si="0"/>
        <v>103.8961038961039</v>
      </c>
      <c r="M6" s="3">
        <f t="shared" si="0"/>
        <v>71.428571428571431</v>
      </c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x14ac:dyDescent="0.2">
      <c r="B7" s="23">
        <v>500</v>
      </c>
      <c r="C7" s="3">
        <f t="shared" ref="C7:C10" si="1">+(2^2*50*50*$B7)/(($B7*C$4*C$4)+(2^2*50*50))</f>
        <v>476.1904761904762</v>
      </c>
      <c r="D7" s="3">
        <f t="shared" si="0"/>
        <v>449.43820224719099</v>
      </c>
      <c r="E7" s="3">
        <f t="shared" si="0"/>
        <v>416.66666666666669</v>
      </c>
      <c r="F7" s="3">
        <f t="shared" si="0"/>
        <v>380.95238095238096</v>
      </c>
      <c r="G7" s="3">
        <f t="shared" si="0"/>
        <v>344.82758620689657</v>
      </c>
      <c r="H7" s="3">
        <f t="shared" si="0"/>
        <v>310.07751937984494</v>
      </c>
      <c r="I7" s="3">
        <f t="shared" si="0"/>
        <v>277.77777777777777</v>
      </c>
      <c r="J7" s="3">
        <f t="shared" si="0"/>
        <v>248.44720496894411</v>
      </c>
      <c r="K7" s="3">
        <f t="shared" si="0"/>
        <v>222.22222222222223</v>
      </c>
      <c r="L7" s="3">
        <f t="shared" si="0"/>
        <v>131.14754098360655</v>
      </c>
      <c r="M7" s="3">
        <f t="shared" si="0"/>
        <v>83.333333333333329</v>
      </c>
      <c r="N7" s="3"/>
      <c r="O7" s="3"/>
      <c r="P7" s="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x14ac:dyDescent="0.2">
      <c r="B8" s="23">
        <v>1000</v>
      </c>
      <c r="C8" s="3">
        <f t="shared" si="1"/>
        <v>909.09090909090912</v>
      </c>
      <c r="D8" s="3">
        <f t="shared" si="0"/>
        <v>816.32653061224494</v>
      </c>
      <c r="E8" s="3">
        <f t="shared" si="0"/>
        <v>714.28571428571433</v>
      </c>
      <c r="F8" s="3">
        <f t="shared" si="0"/>
        <v>615.38461538461536</v>
      </c>
      <c r="G8" s="3">
        <f t="shared" si="0"/>
        <v>526.31578947368416</v>
      </c>
      <c r="H8" s="3">
        <f t="shared" si="0"/>
        <v>449.43820224719099</v>
      </c>
      <c r="I8" s="3">
        <f t="shared" si="0"/>
        <v>384.61538461538464</v>
      </c>
      <c r="J8" s="3">
        <f t="shared" si="0"/>
        <v>330.57851239669424</v>
      </c>
      <c r="K8" s="3">
        <f t="shared" si="0"/>
        <v>285.71428571428572</v>
      </c>
      <c r="L8" s="3">
        <f t="shared" si="0"/>
        <v>150.9433962264151</v>
      </c>
      <c r="M8" s="3">
        <f t="shared" si="0"/>
        <v>90.909090909090907</v>
      </c>
      <c r="N8" s="3"/>
      <c r="O8" s="3"/>
      <c r="P8" s="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2:34" x14ac:dyDescent="0.2">
      <c r="B9" s="23">
        <v>1500</v>
      </c>
      <c r="C9" s="3">
        <f t="shared" si="1"/>
        <v>1304.3478260869565</v>
      </c>
      <c r="D9" s="3">
        <f t="shared" si="0"/>
        <v>1121.4953271028037</v>
      </c>
      <c r="E9" s="3">
        <f t="shared" si="0"/>
        <v>937.5</v>
      </c>
      <c r="F9" s="3">
        <f t="shared" si="0"/>
        <v>774.19354838709683</v>
      </c>
      <c r="G9" s="3">
        <f t="shared" si="0"/>
        <v>638.29787234042556</v>
      </c>
      <c r="H9" s="3">
        <f t="shared" si="0"/>
        <v>528.63436123348015</v>
      </c>
      <c r="I9" s="3">
        <f t="shared" si="0"/>
        <v>441.1764705882353</v>
      </c>
      <c r="J9" s="3">
        <f t="shared" si="0"/>
        <v>371.51702786377712</v>
      </c>
      <c r="K9" s="3">
        <f t="shared" si="0"/>
        <v>315.78947368421052</v>
      </c>
      <c r="L9" s="3">
        <f t="shared" si="0"/>
        <v>158.94039735099338</v>
      </c>
      <c r="M9" s="3">
        <f t="shared" si="0"/>
        <v>93.75</v>
      </c>
      <c r="N9" s="3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2:34" x14ac:dyDescent="0.2">
      <c r="B10" s="23">
        <v>2000</v>
      </c>
      <c r="C10" s="3">
        <f t="shared" si="1"/>
        <v>1666.6666666666667</v>
      </c>
      <c r="D10" s="3">
        <f t="shared" si="0"/>
        <v>1379.3103448275863</v>
      </c>
      <c r="E10" s="3">
        <f t="shared" si="0"/>
        <v>1111.1111111111111</v>
      </c>
      <c r="F10" s="3">
        <f t="shared" si="0"/>
        <v>888.88888888888891</v>
      </c>
      <c r="G10" s="3">
        <f t="shared" si="0"/>
        <v>714.28571428571433</v>
      </c>
      <c r="H10" s="3">
        <f t="shared" si="0"/>
        <v>579.71014492753625</v>
      </c>
      <c r="I10" s="3">
        <f t="shared" si="0"/>
        <v>476.1904761904762</v>
      </c>
      <c r="J10" s="3">
        <f t="shared" si="0"/>
        <v>396.03960396039605</v>
      </c>
      <c r="K10" s="3">
        <f t="shared" si="0"/>
        <v>333.33333333333331</v>
      </c>
      <c r="L10" s="3">
        <f t="shared" si="0"/>
        <v>163.26530612244898</v>
      </c>
      <c r="M10" s="3">
        <f t="shared" si="0"/>
        <v>95.238095238095241</v>
      </c>
      <c r="N10" s="3"/>
      <c r="O10" s="3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2:34" x14ac:dyDescent="0.2">
      <c r="B11" s="2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x14ac:dyDescent="0.2">
      <c r="B12" s="23">
        <v>2500</v>
      </c>
      <c r="C12" s="3">
        <f t="shared" ref="C12:M34" si="2">+(2^2*50*50*$B12)/(($B12*C$4*C$4)+(2^2*50*50))</f>
        <v>2000</v>
      </c>
      <c r="D12" s="3">
        <f t="shared" ref="D12:M21" si="3">+(2^2*50*50*$B12)/(($B12*D$4*D$4)+(2^2*50*50))</f>
        <v>1600</v>
      </c>
      <c r="E12" s="3">
        <f t="shared" si="3"/>
        <v>1250</v>
      </c>
      <c r="F12" s="3">
        <f t="shared" si="3"/>
        <v>975.60975609756099</v>
      </c>
      <c r="G12" s="3">
        <f t="shared" si="3"/>
        <v>769.23076923076928</v>
      </c>
      <c r="H12" s="3">
        <f t="shared" si="3"/>
        <v>615.38461538461536</v>
      </c>
      <c r="I12" s="3">
        <f t="shared" si="3"/>
        <v>500</v>
      </c>
      <c r="J12" s="3">
        <f t="shared" si="3"/>
        <v>412.37113402061857</v>
      </c>
      <c r="K12" s="3">
        <f t="shared" si="3"/>
        <v>344.82758620689657</v>
      </c>
      <c r="L12" s="3">
        <f t="shared" si="3"/>
        <v>165.97510373443984</v>
      </c>
      <c r="M12" s="3">
        <f t="shared" si="3"/>
        <v>96.15384615384616</v>
      </c>
      <c r="N12" s="3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2:34" x14ac:dyDescent="0.2">
      <c r="B13" s="23">
        <v>3000</v>
      </c>
      <c r="C13" s="3">
        <f t="shared" si="2"/>
        <v>2307.6923076923076</v>
      </c>
      <c r="D13" s="3">
        <f t="shared" si="3"/>
        <v>1791.044776119403</v>
      </c>
      <c r="E13" s="3">
        <f t="shared" si="3"/>
        <v>1363.6363636363637</v>
      </c>
      <c r="F13" s="3">
        <f t="shared" si="3"/>
        <v>1043.4782608695652</v>
      </c>
      <c r="G13" s="3">
        <f t="shared" si="3"/>
        <v>810.81081081081084</v>
      </c>
      <c r="H13" s="3">
        <f t="shared" si="3"/>
        <v>641.7112299465241</v>
      </c>
      <c r="I13" s="3">
        <f t="shared" si="3"/>
        <v>517.24137931034488</v>
      </c>
      <c r="J13" s="3">
        <f t="shared" si="3"/>
        <v>424.02826855123675</v>
      </c>
      <c r="K13" s="3">
        <f t="shared" si="3"/>
        <v>352.94117647058823</v>
      </c>
      <c r="L13" s="3">
        <f t="shared" si="3"/>
        <v>167.83216783216784</v>
      </c>
      <c r="M13" s="3">
        <f t="shared" si="3"/>
        <v>96.774193548387103</v>
      </c>
      <c r="N13" s="3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2:34" x14ac:dyDescent="0.2">
      <c r="B14" s="23">
        <v>3500</v>
      </c>
      <c r="C14" s="3">
        <f t="shared" si="2"/>
        <v>2592.5925925925926</v>
      </c>
      <c r="D14" s="3">
        <f t="shared" si="3"/>
        <v>1958.041958041958</v>
      </c>
      <c r="E14" s="3">
        <f t="shared" si="3"/>
        <v>1458.3333333333333</v>
      </c>
      <c r="F14" s="3">
        <f t="shared" si="3"/>
        <v>1098.0392156862745</v>
      </c>
      <c r="G14" s="3">
        <f t="shared" si="3"/>
        <v>843.37349397590367</v>
      </c>
      <c r="H14" s="3">
        <f t="shared" si="3"/>
        <v>661.93853427895976</v>
      </c>
      <c r="I14" s="3">
        <f t="shared" si="3"/>
        <v>530.30303030303025</v>
      </c>
      <c r="J14" s="3">
        <f t="shared" si="3"/>
        <v>432.76661514683155</v>
      </c>
      <c r="K14" s="3">
        <f t="shared" si="3"/>
        <v>358.97435897435895</v>
      </c>
      <c r="L14" s="3">
        <f t="shared" si="3"/>
        <v>169.18429003021149</v>
      </c>
      <c r="M14" s="3">
        <f t="shared" si="3"/>
        <v>97.222222222222229</v>
      </c>
      <c r="N14" s="3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2:34" x14ac:dyDescent="0.2">
      <c r="B15" s="23">
        <v>4000</v>
      </c>
      <c r="C15" s="3">
        <f t="shared" si="2"/>
        <v>2857.1428571428573</v>
      </c>
      <c r="D15" s="3">
        <f t="shared" si="3"/>
        <v>2105.2631578947367</v>
      </c>
      <c r="E15" s="3">
        <f t="shared" si="3"/>
        <v>1538.4615384615386</v>
      </c>
      <c r="F15" s="3">
        <f t="shared" si="3"/>
        <v>1142.8571428571429</v>
      </c>
      <c r="G15" s="3">
        <f t="shared" si="3"/>
        <v>869.56521739130437</v>
      </c>
      <c r="H15" s="3">
        <f t="shared" si="3"/>
        <v>677.96610169491521</v>
      </c>
      <c r="I15" s="3">
        <f t="shared" si="3"/>
        <v>540.54054054054052</v>
      </c>
      <c r="J15" s="3">
        <f t="shared" si="3"/>
        <v>439.56043956043953</v>
      </c>
      <c r="K15" s="3">
        <f t="shared" si="3"/>
        <v>363.63636363636363</v>
      </c>
      <c r="L15" s="3">
        <f t="shared" si="3"/>
        <v>170.21276595744681</v>
      </c>
      <c r="M15" s="3">
        <f t="shared" si="3"/>
        <v>97.560975609756099</v>
      </c>
      <c r="N15" s="3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2:34" x14ac:dyDescent="0.2">
      <c r="B16" s="23">
        <v>4500</v>
      </c>
      <c r="C16" s="3">
        <f t="shared" si="2"/>
        <v>3103.4482758620688</v>
      </c>
      <c r="D16" s="3">
        <f t="shared" si="3"/>
        <v>2236.0248447204967</v>
      </c>
      <c r="E16" s="3">
        <f t="shared" si="3"/>
        <v>1607.1428571428571</v>
      </c>
      <c r="F16" s="3">
        <f t="shared" si="3"/>
        <v>1180.327868852459</v>
      </c>
      <c r="G16" s="3">
        <f t="shared" si="3"/>
        <v>891.08910891089113</v>
      </c>
      <c r="H16" s="3">
        <f t="shared" si="3"/>
        <v>690.97888675623801</v>
      </c>
      <c r="I16" s="3">
        <f t="shared" si="3"/>
        <v>548.78048780487802</v>
      </c>
      <c r="J16" s="3">
        <f t="shared" si="3"/>
        <v>444.99381953028433</v>
      </c>
      <c r="K16" s="3">
        <f t="shared" si="3"/>
        <v>367.34693877551018</v>
      </c>
      <c r="L16" s="3">
        <f t="shared" si="3"/>
        <v>171.02137767220901</v>
      </c>
      <c r="M16" s="3">
        <f t="shared" si="3"/>
        <v>97.826086956521735</v>
      </c>
      <c r="N16" s="3"/>
      <c r="O16" s="3"/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2:34" x14ac:dyDescent="0.2">
      <c r="B17" s="2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2:34" x14ac:dyDescent="0.2">
      <c r="B18" s="23">
        <v>5000</v>
      </c>
      <c r="C18" s="3">
        <f t="shared" si="2"/>
        <v>3333.3333333333335</v>
      </c>
      <c r="D18" s="3">
        <f t="shared" si="3"/>
        <v>2352.9411764705883</v>
      </c>
      <c r="E18" s="3">
        <f t="shared" si="3"/>
        <v>1666.6666666666667</v>
      </c>
      <c r="F18" s="3">
        <f t="shared" si="3"/>
        <v>1212.121212121212</v>
      </c>
      <c r="G18" s="3">
        <f t="shared" si="3"/>
        <v>909.09090909090912</v>
      </c>
      <c r="H18" s="3">
        <f t="shared" si="3"/>
        <v>701.75438596491233</v>
      </c>
      <c r="I18" s="3">
        <f t="shared" si="3"/>
        <v>555.55555555555554</v>
      </c>
      <c r="J18" s="3">
        <f t="shared" si="3"/>
        <v>449.43820224719099</v>
      </c>
      <c r="K18" s="3">
        <f t="shared" si="3"/>
        <v>370.37037037037038</v>
      </c>
      <c r="L18" s="3">
        <f t="shared" si="3"/>
        <v>171.67381974248926</v>
      </c>
      <c r="M18" s="3">
        <f t="shared" si="3"/>
        <v>98.039215686274517</v>
      </c>
      <c r="N18" s="3"/>
      <c r="O18" s="3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x14ac:dyDescent="0.2">
      <c r="B19" s="23">
        <v>6000</v>
      </c>
      <c r="C19" s="3">
        <f t="shared" si="2"/>
        <v>3750</v>
      </c>
      <c r="D19" s="3">
        <f t="shared" si="3"/>
        <v>2553.1914893617022</v>
      </c>
      <c r="E19" s="3">
        <f t="shared" si="3"/>
        <v>1764.7058823529412</v>
      </c>
      <c r="F19" s="3">
        <f t="shared" si="3"/>
        <v>1263.1578947368421</v>
      </c>
      <c r="G19" s="3">
        <f t="shared" si="3"/>
        <v>937.5</v>
      </c>
      <c r="H19" s="3">
        <f t="shared" si="3"/>
        <v>718.56287425149696</v>
      </c>
      <c r="I19" s="3">
        <f t="shared" si="3"/>
        <v>566.03773584905662</v>
      </c>
      <c r="J19" s="3">
        <f t="shared" si="3"/>
        <v>456.27376425855516</v>
      </c>
      <c r="K19" s="3">
        <f t="shared" si="3"/>
        <v>375</v>
      </c>
      <c r="L19" s="3">
        <f t="shared" si="3"/>
        <v>172.66187050359713</v>
      </c>
      <c r="M19" s="3">
        <f t="shared" si="3"/>
        <v>98.360655737704917</v>
      </c>
      <c r="N19" s="3"/>
      <c r="O19" s="3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x14ac:dyDescent="0.2">
      <c r="B20" s="23">
        <v>7000</v>
      </c>
      <c r="C20" s="3">
        <f t="shared" si="2"/>
        <v>4117.6470588235297</v>
      </c>
      <c r="D20" s="3">
        <f t="shared" si="3"/>
        <v>2718.4466019417478</v>
      </c>
      <c r="E20" s="3">
        <f t="shared" si="3"/>
        <v>1842.1052631578948</v>
      </c>
      <c r="F20" s="3">
        <f t="shared" si="3"/>
        <v>1302.3255813953488</v>
      </c>
      <c r="G20" s="3">
        <f t="shared" si="3"/>
        <v>958.90410958904113</v>
      </c>
      <c r="H20" s="3">
        <f t="shared" si="3"/>
        <v>731.07049608355089</v>
      </c>
      <c r="I20" s="3">
        <f t="shared" si="3"/>
        <v>573.77049180327867</v>
      </c>
      <c r="J20" s="3">
        <f t="shared" si="3"/>
        <v>461.28500823723226</v>
      </c>
      <c r="K20" s="3">
        <f t="shared" si="3"/>
        <v>378.37837837837839</v>
      </c>
      <c r="L20" s="3">
        <f t="shared" si="3"/>
        <v>173.37461300309599</v>
      </c>
      <c r="M20" s="3">
        <f t="shared" si="3"/>
        <v>98.591549295774641</v>
      </c>
      <c r="N20" s="3"/>
      <c r="O20" s="3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x14ac:dyDescent="0.2">
      <c r="B21" s="23">
        <v>8000</v>
      </c>
      <c r="C21" s="3">
        <f t="shared" si="2"/>
        <v>4444.4444444444443</v>
      </c>
      <c r="D21" s="3">
        <f t="shared" si="3"/>
        <v>2857.1428571428573</v>
      </c>
      <c r="E21" s="3">
        <f t="shared" si="3"/>
        <v>1904.7619047619048</v>
      </c>
      <c r="F21" s="3">
        <f t="shared" si="3"/>
        <v>1333.3333333333333</v>
      </c>
      <c r="G21" s="3">
        <f t="shared" si="3"/>
        <v>975.60975609756099</v>
      </c>
      <c r="H21" s="3">
        <f t="shared" si="3"/>
        <v>740.74074074074076</v>
      </c>
      <c r="I21" s="3">
        <f t="shared" si="3"/>
        <v>579.71014492753625</v>
      </c>
      <c r="J21" s="3">
        <f t="shared" si="3"/>
        <v>465.11627906976742</v>
      </c>
      <c r="K21" s="3">
        <f t="shared" si="3"/>
        <v>380.95238095238096</v>
      </c>
      <c r="L21" s="3">
        <f t="shared" si="3"/>
        <v>173.91304347826087</v>
      </c>
      <c r="M21" s="3">
        <f t="shared" si="3"/>
        <v>98.76543209876543</v>
      </c>
      <c r="N21" s="3"/>
      <c r="O21" s="3"/>
      <c r="P21" s="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x14ac:dyDescent="0.2">
      <c r="B22" s="23">
        <v>9000</v>
      </c>
      <c r="C22" s="3">
        <f t="shared" si="2"/>
        <v>4736.8421052631575</v>
      </c>
      <c r="D22" s="3">
        <f t="shared" si="2"/>
        <v>2975.2066115702478</v>
      </c>
      <c r="E22" s="3">
        <f t="shared" si="2"/>
        <v>1956.5217391304348</v>
      </c>
      <c r="F22" s="3">
        <f t="shared" si="2"/>
        <v>1358.4905660377358</v>
      </c>
      <c r="G22" s="3">
        <f t="shared" si="2"/>
        <v>989.01098901098896</v>
      </c>
      <c r="H22" s="3">
        <f t="shared" si="2"/>
        <v>748.44074844074839</v>
      </c>
      <c r="I22" s="3">
        <f t="shared" si="2"/>
        <v>584.41558441558436</v>
      </c>
      <c r="J22" s="3">
        <f t="shared" si="2"/>
        <v>468.14044213263981</v>
      </c>
      <c r="K22" s="3">
        <f t="shared" si="2"/>
        <v>382.97872340425533</v>
      </c>
      <c r="L22" s="3">
        <f t="shared" si="2"/>
        <v>174.33414043583534</v>
      </c>
      <c r="M22" s="3">
        <f t="shared" si="2"/>
        <v>98.901098901098905</v>
      </c>
      <c r="N22" s="3"/>
      <c r="O22" s="3"/>
      <c r="P22" s="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x14ac:dyDescent="0.2">
      <c r="B23" s="2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x14ac:dyDescent="0.2">
      <c r="B24" s="23">
        <v>10000</v>
      </c>
      <c r="C24" s="3">
        <f t="shared" si="2"/>
        <v>5000</v>
      </c>
      <c r="D24" s="3">
        <f t="shared" si="2"/>
        <v>3076.9230769230771</v>
      </c>
      <c r="E24" s="3">
        <f t="shared" si="2"/>
        <v>2000</v>
      </c>
      <c r="F24" s="3">
        <f t="shared" si="2"/>
        <v>1379.3103448275863</v>
      </c>
      <c r="G24" s="3">
        <f t="shared" si="2"/>
        <v>1000</v>
      </c>
      <c r="H24" s="3">
        <f t="shared" si="2"/>
        <v>754.71698113207549</v>
      </c>
      <c r="I24" s="3">
        <f t="shared" si="2"/>
        <v>588.23529411764707</v>
      </c>
      <c r="J24" s="3">
        <f t="shared" si="2"/>
        <v>470.58823529411762</v>
      </c>
      <c r="K24" s="3">
        <f t="shared" si="2"/>
        <v>384.61538461538464</v>
      </c>
      <c r="L24" s="3">
        <f t="shared" si="2"/>
        <v>174.67248908296943</v>
      </c>
      <c r="M24" s="3">
        <f t="shared" si="2"/>
        <v>99.009900990099013</v>
      </c>
      <c r="N24" s="3"/>
      <c r="O24" s="3"/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x14ac:dyDescent="0.2">
      <c r="B25" s="23">
        <v>15000</v>
      </c>
      <c r="C25" s="3">
        <f t="shared" si="2"/>
        <v>6000</v>
      </c>
      <c r="D25" s="3">
        <f t="shared" si="2"/>
        <v>3428.5714285714284</v>
      </c>
      <c r="E25" s="3">
        <f t="shared" si="2"/>
        <v>2142.8571428571427</v>
      </c>
      <c r="F25" s="3">
        <f t="shared" si="2"/>
        <v>1445.7831325301204</v>
      </c>
      <c r="G25" s="3">
        <f t="shared" si="2"/>
        <v>1034.4827586206898</v>
      </c>
      <c r="H25" s="3">
        <f t="shared" si="2"/>
        <v>774.19354838709683</v>
      </c>
      <c r="I25" s="3">
        <f t="shared" si="2"/>
        <v>600</v>
      </c>
      <c r="J25" s="3">
        <f t="shared" si="2"/>
        <v>478.08764940239041</v>
      </c>
      <c r="K25" s="3">
        <f t="shared" si="2"/>
        <v>389.61038961038963</v>
      </c>
      <c r="L25" s="3">
        <f t="shared" si="2"/>
        <v>175.69546120058564</v>
      </c>
      <c r="M25" s="3">
        <f t="shared" si="2"/>
        <v>99.337748344370866</v>
      </c>
      <c r="N25" s="3"/>
      <c r="O25" s="3"/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x14ac:dyDescent="0.2">
      <c r="B26" s="23">
        <v>20000</v>
      </c>
      <c r="C26" s="3">
        <f t="shared" si="2"/>
        <v>6666.666666666667</v>
      </c>
      <c r="D26" s="3">
        <f t="shared" si="2"/>
        <v>3636.3636363636365</v>
      </c>
      <c r="E26" s="3">
        <f t="shared" si="2"/>
        <v>2222.2222222222222</v>
      </c>
      <c r="F26" s="3">
        <f t="shared" si="2"/>
        <v>1481.4814814814815</v>
      </c>
      <c r="G26" s="3">
        <f t="shared" si="2"/>
        <v>1052.6315789473683</v>
      </c>
      <c r="H26" s="3">
        <f t="shared" si="2"/>
        <v>784.31372549019613</v>
      </c>
      <c r="I26" s="3">
        <f t="shared" si="2"/>
        <v>606.06060606060601</v>
      </c>
      <c r="J26" s="3">
        <f t="shared" si="2"/>
        <v>481.92771084337352</v>
      </c>
      <c r="K26" s="3">
        <f t="shared" si="2"/>
        <v>392.15686274509807</v>
      </c>
      <c r="L26" s="3">
        <f t="shared" si="2"/>
        <v>176.21145374449338</v>
      </c>
      <c r="M26" s="3">
        <f t="shared" si="2"/>
        <v>99.50248756218906</v>
      </c>
      <c r="N26" s="3"/>
      <c r="O26" s="3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x14ac:dyDescent="0.2">
      <c r="B27" s="23">
        <v>25000</v>
      </c>
      <c r="C27" s="3">
        <f t="shared" si="2"/>
        <v>7142.8571428571431</v>
      </c>
      <c r="D27" s="3">
        <f t="shared" si="2"/>
        <v>3773.5849056603774</v>
      </c>
      <c r="E27" s="3">
        <f t="shared" si="2"/>
        <v>2272.7272727272725</v>
      </c>
      <c r="F27" s="3">
        <f t="shared" si="2"/>
        <v>1503.7593984962407</v>
      </c>
      <c r="G27" s="3">
        <f t="shared" si="2"/>
        <v>1063.8297872340424</v>
      </c>
      <c r="H27" s="3">
        <f t="shared" si="2"/>
        <v>790.51383399209487</v>
      </c>
      <c r="I27" s="3">
        <f t="shared" si="2"/>
        <v>609.7560975609756</v>
      </c>
      <c r="J27" s="3">
        <f t="shared" si="2"/>
        <v>484.26150121065376</v>
      </c>
      <c r="K27" s="3">
        <f t="shared" si="2"/>
        <v>393.70078740157481</v>
      </c>
      <c r="L27" s="3">
        <f t="shared" si="2"/>
        <v>176.522506619594</v>
      </c>
      <c r="M27" s="3">
        <f t="shared" si="2"/>
        <v>99.601593625498012</v>
      </c>
      <c r="N27" s="3"/>
      <c r="O27" s="3"/>
      <c r="P27" s="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x14ac:dyDescent="0.2">
      <c r="B28" s="23">
        <v>30000</v>
      </c>
      <c r="C28" s="3">
        <f t="shared" si="2"/>
        <v>7500</v>
      </c>
      <c r="D28" s="3">
        <f t="shared" si="2"/>
        <v>3870.9677419354839</v>
      </c>
      <c r="E28" s="3">
        <f t="shared" si="2"/>
        <v>2307.6923076923076</v>
      </c>
      <c r="F28" s="3">
        <f t="shared" si="2"/>
        <v>1518.9873417721519</v>
      </c>
      <c r="G28" s="3">
        <f t="shared" si="2"/>
        <v>1071.4285714285713</v>
      </c>
      <c r="H28" s="3">
        <f t="shared" si="2"/>
        <v>794.70198675496692</v>
      </c>
      <c r="I28" s="3">
        <f t="shared" si="2"/>
        <v>612.24489795918362</v>
      </c>
      <c r="J28" s="3">
        <f t="shared" si="2"/>
        <v>485.82995951417001</v>
      </c>
      <c r="K28" s="3">
        <f t="shared" si="2"/>
        <v>394.73684210526318</v>
      </c>
      <c r="L28" s="3">
        <f t="shared" si="2"/>
        <v>176.73048600883652</v>
      </c>
      <c r="M28" s="3">
        <f t="shared" si="2"/>
        <v>99.667774086378742</v>
      </c>
      <c r="N28" s="3"/>
      <c r="O28" s="3"/>
      <c r="P28" s="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x14ac:dyDescent="0.2"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x14ac:dyDescent="0.2">
      <c r="B30" s="23">
        <v>35000</v>
      </c>
      <c r="C30" s="3">
        <f t="shared" si="2"/>
        <v>7777.7777777777774</v>
      </c>
      <c r="D30" s="3">
        <f t="shared" si="2"/>
        <v>3943.6619718309857</v>
      </c>
      <c r="E30" s="3">
        <f t="shared" si="2"/>
        <v>2333.3333333333335</v>
      </c>
      <c r="F30" s="3">
        <f t="shared" si="2"/>
        <v>1530.0546448087432</v>
      </c>
      <c r="G30" s="3">
        <f t="shared" si="2"/>
        <v>1076.9230769230769</v>
      </c>
      <c r="H30" s="3">
        <f t="shared" si="2"/>
        <v>797.72079772079769</v>
      </c>
      <c r="I30" s="3">
        <f t="shared" si="2"/>
        <v>614.03508771929819</v>
      </c>
      <c r="J30" s="3">
        <f t="shared" si="2"/>
        <v>486.95652173913044</v>
      </c>
      <c r="K30" s="3">
        <f t="shared" si="2"/>
        <v>395.48022598870057</v>
      </c>
      <c r="L30" s="3">
        <f t="shared" si="2"/>
        <v>176.87934301958308</v>
      </c>
      <c r="M30" s="3">
        <f t="shared" si="2"/>
        <v>99.715099715099711</v>
      </c>
      <c r="N30" s="3"/>
      <c r="O30" s="3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x14ac:dyDescent="0.2">
      <c r="B31" s="23">
        <v>40000</v>
      </c>
      <c r="C31" s="3">
        <f t="shared" si="2"/>
        <v>8000</v>
      </c>
      <c r="D31" s="3">
        <f t="shared" si="2"/>
        <v>4000</v>
      </c>
      <c r="E31" s="3">
        <f t="shared" si="2"/>
        <v>2352.9411764705883</v>
      </c>
      <c r="F31" s="3">
        <f t="shared" si="2"/>
        <v>1538.4615384615386</v>
      </c>
      <c r="G31" s="3">
        <f t="shared" si="2"/>
        <v>1081.081081081081</v>
      </c>
      <c r="H31" s="3">
        <f t="shared" si="2"/>
        <v>800</v>
      </c>
      <c r="I31" s="3">
        <f t="shared" si="2"/>
        <v>615.38461538461536</v>
      </c>
      <c r="J31" s="3">
        <f t="shared" si="2"/>
        <v>487.80487804878049</v>
      </c>
      <c r="K31" s="3">
        <f t="shared" si="2"/>
        <v>396.03960396039605</v>
      </c>
      <c r="L31" s="3">
        <f t="shared" si="2"/>
        <v>176.99115044247787</v>
      </c>
      <c r="M31" s="3">
        <f t="shared" si="2"/>
        <v>99.750623441396513</v>
      </c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x14ac:dyDescent="0.2">
      <c r="B32" s="23">
        <v>45000</v>
      </c>
      <c r="C32" s="3">
        <f t="shared" si="2"/>
        <v>8181.818181818182</v>
      </c>
      <c r="D32" s="3">
        <f t="shared" si="2"/>
        <v>4044.9438202247193</v>
      </c>
      <c r="E32" s="3">
        <f t="shared" si="2"/>
        <v>2368.4210526315787</v>
      </c>
      <c r="F32" s="3">
        <f t="shared" si="2"/>
        <v>1545.0643776824033</v>
      </c>
      <c r="G32" s="3">
        <f t="shared" si="2"/>
        <v>1084.3373493975903</v>
      </c>
      <c r="H32" s="3">
        <f t="shared" si="2"/>
        <v>801.78173719376389</v>
      </c>
      <c r="I32" s="3">
        <f t="shared" si="2"/>
        <v>616.43835616438355</v>
      </c>
      <c r="J32" s="3">
        <f t="shared" si="2"/>
        <v>488.46675712347354</v>
      </c>
      <c r="K32" s="3">
        <f t="shared" si="2"/>
        <v>396.47577092511011</v>
      </c>
      <c r="L32" s="3">
        <f t="shared" si="2"/>
        <v>177.07820954254797</v>
      </c>
      <c r="M32" s="3">
        <f t="shared" si="2"/>
        <v>99.77827050997783</v>
      </c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x14ac:dyDescent="0.2">
      <c r="B33" s="23">
        <v>50000</v>
      </c>
      <c r="C33" s="3">
        <f t="shared" si="2"/>
        <v>8333.3333333333339</v>
      </c>
      <c r="D33" s="3">
        <f t="shared" si="2"/>
        <v>4081.6326530612246</v>
      </c>
      <c r="E33" s="3">
        <f t="shared" si="2"/>
        <v>2380.9523809523807</v>
      </c>
      <c r="F33" s="3">
        <f t="shared" si="2"/>
        <v>1550.3875968992247</v>
      </c>
      <c r="G33" s="3">
        <f t="shared" si="2"/>
        <v>1086.9565217391305</v>
      </c>
      <c r="H33" s="3">
        <f t="shared" si="2"/>
        <v>803.21285140562247</v>
      </c>
      <c r="I33" s="3">
        <f t="shared" si="2"/>
        <v>617.28395061728395</v>
      </c>
      <c r="J33" s="3">
        <f t="shared" si="2"/>
        <v>488.99755501222495</v>
      </c>
      <c r="K33" s="3">
        <f t="shared" si="2"/>
        <v>396.82539682539681</v>
      </c>
      <c r="L33" s="3">
        <f t="shared" si="2"/>
        <v>177.14791851195747</v>
      </c>
      <c r="M33" s="3">
        <f t="shared" si="2"/>
        <v>99.800399201596804</v>
      </c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x14ac:dyDescent="0.2">
      <c r="B34" s="23">
        <v>100000</v>
      </c>
      <c r="C34" s="3">
        <f t="shared" si="2"/>
        <v>9090.9090909090901</v>
      </c>
      <c r="D34" s="3">
        <f t="shared" si="2"/>
        <v>4255.3191489361698</v>
      </c>
      <c r="E34" s="3">
        <f t="shared" si="2"/>
        <v>2439.0243902439024</v>
      </c>
      <c r="F34" s="3">
        <f t="shared" si="2"/>
        <v>1574.8031496062993</v>
      </c>
      <c r="G34" s="3">
        <f t="shared" si="2"/>
        <v>1098.901098901099</v>
      </c>
      <c r="H34" s="3">
        <f t="shared" si="2"/>
        <v>809.71659919028343</v>
      </c>
      <c r="I34" s="3">
        <f t="shared" si="2"/>
        <v>621.11801242236027</v>
      </c>
      <c r="J34" s="3">
        <f t="shared" si="2"/>
        <v>491.40049140049138</v>
      </c>
      <c r="K34" s="3">
        <f t="shared" si="2"/>
        <v>398.40637450199205</v>
      </c>
      <c r="L34" s="3">
        <f t="shared" si="2"/>
        <v>177.46228926353149</v>
      </c>
      <c r="M34" s="3">
        <f t="shared" si="2"/>
        <v>99.900099900099903</v>
      </c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6.75" customHeight="1" x14ac:dyDescent="0.2"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8" spans="2:34" x14ac:dyDescent="0.2">
      <c r="B38" s="12"/>
    </row>
  </sheetData>
  <mergeCells count="2">
    <mergeCell ref="C3:M3"/>
    <mergeCell ref="B1:J1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7171" r:id="rId4">
          <objectPr defaultSize="0" autoPict="0" r:id="rId5">
            <anchor moveWithCells="1" sizeWithCells="1">
              <from>
                <xdr:col>9</xdr:col>
                <xdr:colOff>504825</xdr:colOff>
                <xdr:row>0</xdr:row>
                <xdr:rowOff>104775</xdr:rowOff>
              </from>
              <to>
                <xdr:col>12</xdr:col>
                <xdr:colOff>428625</xdr:colOff>
                <xdr:row>0</xdr:row>
                <xdr:rowOff>561975</xdr:rowOff>
              </to>
            </anchor>
          </objectPr>
        </oleObject>
      </mc:Choice>
      <mc:Fallback>
        <oleObject progId="Equation.DSMT4" shapeId="717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38"/>
  <sheetViews>
    <sheetView showGridLines="0" topLeftCell="B1" zoomScaleNormal="100" workbookViewId="0">
      <selection activeCell="B37" sqref="B37"/>
    </sheetView>
  </sheetViews>
  <sheetFormatPr baseColWidth="10" defaultRowHeight="12.75" x14ac:dyDescent="0.2"/>
  <cols>
    <col min="1" max="1" width="2.85546875" customWidth="1"/>
    <col min="2" max="2" width="16.42578125" customWidth="1"/>
    <col min="3" max="3" width="9.7109375" customWidth="1"/>
    <col min="4" max="4" width="8" customWidth="1"/>
    <col min="5" max="7" width="9.140625" customWidth="1"/>
    <col min="8" max="8" width="8" customWidth="1"/>
    <col min="9" max="9" width="8.42578125" customWidth="1"/>
    <col min="10" max="10" width="8.28515625" customWidth="1"/>
    <col min="11" max="11" width="7.5703125" customWidth="1"/>
    <col min="12" max="12" width="7.28515625" customWidth="1"/>
    <col min="13" max="13" width="7.5703125" bestFit="1" customWidth="1"/>
    <col min="14" max="17" width="10.85546875" customWidth="1"/>
    <col min="18" max="256" width="9.140625" customWidth="1"/>
  </cols>
  <sheetData>
    <row r="1" spans="2:34" ht="45.75" customHeight="1" x14ac:dyDescent="0.2">
      <c r="B1" s="40" t="s">
        <v>12</v>
      </c>
      <c r="C1" s="40"/>
      <c r="D1" s="40"/>
      <c r="E1" s="40"/>
      <c r="F1" s="40"/>
      <c r="G1" s="40"/>
      <c r="H1" s="40"/>
      <c r="I1" s="40"/>
      <c r="J1" s="40"/>
      <c r="K1" s="11"/>
      <c r="L1" s="11"/>
      <c r="M1" s="11"/>
      <c r="N1" s="11"/>
      <c r="O1" s="1"/>
      <c r="P1" s="1"/>
      <c r="Q1" s="1"/>
    </row>
    <row r="2" spans="2:34" ht="7.5" customHeight="1" x14ac:dyDescent="0.2"/>
    <row r="3" spans="2:34" x14ac:dyDescent="0.2">
      <c r="C3" s="39" t="s">
        <v>11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9"/>
      <c r="O3" s="9"/>
      <c r="P3" s="9"/>
      <c r="Q3" s="9"/>
    </row>
    <row r="4" spans="2:34" x14ac:dyDescent="0.2">
      <c r="B4" s="25" t="s">
        <v>10</v>
      </c>
      <c r="C4" s="24">
        <v>1</v>
      </c>
      <c r="D4" s="24">
        <v>1.5</v>
      </c>
      <c r="E4" s="24">
        <v>2</v>
      </c>
      <c r="F4" s="24">
        <v>2.5</v>
      </c>
      <c r="G4" s="24">
        <v>3</v>
      </c>
      <c r="H4" s="24">
        <v>3.5</v>
      </c>
      <c r="I4" s="24">
        <v>4</v>
      </c>
      <c r="J4" s="24">
        <v>4.5</v>
      </c>
      <c r="K4" s="24">
        <v>5</v>
      </c>
      <c r="L4" s="24">
        <v>7.5</v>
      </c>
      <c r="M4" s="24">
        <v>10</v>
      </c>
      <c r="N4" s="8"/>
      <c r="O4" s="8"/>
      <c r="P4" s="8"/>
    </row>
    <row r="5" spans="2:34" x14ac:dyDescent="0.2">
      <c r="B5" s="5"/>
    </row>
    <row r="6" spans="2:34" x14ac:dyDescent="0.2">
      <c r="B6" s="23">
        <v>250</v>
      </c>
      <c r="C6" s="3">
        <f>+(3^2*50*50*$B6)/(($B6*C$4*C$4)+(3^2*50*50))</f>
        <v>247.25274725274724</v>
      </c>
      <c r="D6" s="3">
        <f>+(3^2*50*50*$B6)/(($B6*D$4*D$4)+(3^2*50*50))</f>
        <v>243.90243902439025</v>
      </c>
      <c r="E6" s="3">
        <f t="shared" ref="E6:M21" si="0">+(3^2*50*50*$B6)/(($B6*E$4*E$4)+(3^2*50*50))</f>
        <v>239.36170212765958</v>
      </c>
      <c r="F6" s="3">
        <f t="shared" si="0"/>
        <v>233.76623376623377</v>
      </c>
      <c r="G6" s="3">
        <f t="shared" si="0"/>
        <v>227.27272727272728</v>
      </c>
      <c r="H6" s="3">
        <f t="shared" si="0"/>
        <v>220.04889975550122</v>
      </c>
      <c r="I6" s="3">
        <f t="shared" si="0"/>
        <v>212.26415094339623</v>
      </c>
      <c r="J6" s="3">
        <f t="shared" si="0"/>
        <v>204.08163265306123</v>
      </c>
      <c r="K6" s="3">
        <f t="shared" si="0"/>
        <v>195.65217391304347</v>
      </c>
      <c r="L6" s="3">
        <f t="shared" si="0"/>
        <v>153.84615384615384</v>
      </c>
      <c r="M6" s="3">
        <f t="shared" si="0"/>
        <v>118.42105263157895</v>
      </c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x14ac:dyDescent="0.2">
      <c r="B7" s="23">
        <v>500</v>
      </c>
      <c r="C7" s="3">
        <f t="shared" ref="C7:M34" si="1">+(3^2*50*50*$B7)/(($B7*C$4*C$4)+(3^2*50*50))</f>
        <v>489.13043478260869</v>
      </c>
      <c r="D7" s="3">
        <f t="shared" si="1"/>
        <v>476.1904761904762</v>
      </c>
      <c r="E7" s="3">
        <f t="shared" si="0"/>
        <v>459.18367346938777</v>
      </c>
      <c r="F7" s="3">
        <f t="shared" si="0"/>
        <v>439.02439024390242</v>
      </c>
      <c r="G7" s="3">
        <f t="shared" si="0"/>
        <v>416.66666666666669</v>
      </c>
      <c r="H7" s="3">
        <f t="shared" si="0"/>
        <v>393.01310043668121</v>
      </c>
      <c r="I7" s="3">
        <f t="shared" si="0"/>
        <v>368.85245901639342</v>
      </c>
      <c r="J7" s="3">
        <f t="shared" si="0"/>
        <v>344.82758620689657</v>
      </c>
      <c r="K7" s="3">
        <f t="shared" si="0"/>
        <v>321.42857142857144</v>
      </c>
      <c r="L7" s="3">
        <f t="shared" si="0"/>
        <v>222.22222222222223</v>
      </c>
      <c r="M7" s="3">
        <f t="shared" si="0"/>
        <v>155.17241379310346</v>
      </c>
      <c r="N7" s="3"/>
      <c r="O7" s="3"/>
      <c r="P7" s="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x14ac:dyDescent="0.2">
      <c r="B8" s="23">
        <v>1000</v>
      </c>
      <c r="C8" s="3">
        <f t="shared" si="1"/>
        <v>957.44680851063833</v>
      </c>
      <c r="D8" s="3">
        <f t="shared" si="1"/>
        <v>909.09090909090912</v>
      </c>
      <c r="E8" s="3">
        <f t="shared" si="0"/>
        <v>849.05660377358492</v>
      </c>
      <c r="F8" s="3">
        <f t="shared" si="0"/>
        <v>782.60869565217388</v>
      </c>
      <c r="G8" s="3">
        <f t="shared" si="0"/>
        <v>714.28571428571433</v>
      </c>
      <c r="H8" s="3">
        <f t="shared" si="0"/>
        <v>647.48201438848923</v>
      </c>
      <c r="I8" s="3">
        <f t="shared" si="0"/>
        <v>584.41558441558436</v>
      </c>
      <c r="J8" s="3">
        <f t="shared" si="0"/>
        <v>526.31578947368416</v>
      </c>
      <c r="K8" s="3">
        <f t="shared" si="0"/>
        <v>473.68421052631578</v>
      </c>
      <c r="L8" s="3">
        <f t="shared" si="0"/>
        <v>285.71428571428572</v>
      </c>
      <c r="M8" s="3">
        <f t="shared" si="0"/>
        <v>183.67346938775509</v>
      </c>
      <c r="N8" s="3"/>
      <c r="O8" s="3"/>
      <c r="P8" s="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2:34" x14ac:dyDescent="0.2">
      <c r="B9" s="23">
        <v>1500</v>
      </c>
      <c r="C9" s="3">
        <f t="shared" si="1"/>
        <v>1406.25</v>
      </c>
      <c r="D9" s="3">
        <f t="shared" si="1"/>
        <v>1304.3478260869565</v>
      </c>
      <c r="E9" s="3">
        <f t="shared" si="0"/>
        <v>1184.2105263157894</v>
      </c>
      <c r="F9" s="3">
        <f t="shared" si="0"/>
        <v>1058.8235294117646</v>
      </c>
      <c r="G9" s="3">
        <f t="shared" si="0"/>
        <v>937.5</v>
      </c>
      <c r="H9" s="3">
        <f t="shared" si="0"/>
        <v>825.6880733944954</v>
      </c>
      <c r="I9" s="3">
        <f t="shared" si="0"/>
        <v>725.80645161290317</v>
      </c>
      <c r="J9" s="3">
        <f t="shared" si="0"/>
        <v>638.29787234042556</v>
      </c>
      <c r="K9" s="3">
        <f t="shared" si="0"/>
        <v>562.5</v>
      </c>
      <c r="L9" s="3">
        <f t="shared" si="0"/>
        <v>315.78947368421052</v>
      </c>
      <c r="M9" s="3">
        <f t="shared" si="0"/>
        <v>195.65217391304347</v>
      </c>
      <c r="N9" s="3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2:34" x14ac:dyDescent="0.2">
      <c r="B10" s="23">
        <v>2000</v>
      </c>
      <c r="C10" s="3">
        <f t="shared" si="1"/>
        <v>1836.7346938775511</v>
      </c>
      <c r="D10" s="3">
        <f t="shared" si="1"/>
        <v>1666.6666666666667</v>
      </c>
      <c r="E10" s="3">
        <f t="shared" si="0"/>
        <v>1475.4098360655737</v>
      </c>
      <c r="F10" s="3">
        <f t="shared" si="0"/>
        <v>1285.7142857142858</v>
      </c>
      <c r="G10" s="3">
        <f t="shared" si="0"/>
        <v>1111.1111111111111</v>
      </c>
      <c r="H10" s="3">
        <f t="shared" si="0"/>
        <v>957.44680851063833</v>
      </c>
      <c r="I10" s="3">
        <f t="shared" si="0"/>
        <v>825.6880733944954</v>
      </c>
      <c r="J10" s="3">
        <f t="shared" si="0"/>
        <v>714.28571428571433</v>
      </c>
      <c r="K10" s="3">
        <f t="shared" si="0"/>
        <v>620.68965517241384</v>
      </c>
      <c r="L10" s="3">
        <f t="shared" si="0"/>
        <v>333.33333333333331</v>
      </c>
      <c r="M10" s="3">
        <f t="shared" si="0"/>
        <v>202.24719101123594</v>
      </c>
      <c r="N10" s="3"/>
      <c r="O10" s="3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2:34" x14ac:dyDescent="0.2">
      <c r="B11" s="2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x14ac:dyDescent="0.2">
      <c r="B12" s="23">
        <v>2500</v>
      </c>
      <c r="C12" s="3">
        <f t="shared" si="1"/>
        <v>2250</v>
      </c>
      <c r="D12" s="3">
        <f t="shared" si="1"/>
        <v>2000</v>
      </c>
      <c r="E12" s="3">
        <f t="shared" si="0"/>
        <v>1730.7692307692307</v>
      </c>
      <c r="F12" s="3">
        <f t="shared" si="0"/>
        <v>1475.4098360655737</v>
      </c>
      <c r="G12" s="3">
        <f t="shared" si="0"/>
        <v>1250</v>
      </c>
      <c r="H12" s="3">
        <f t="shared" si="0"/>
        <v>1058.8235294117646</v>
      </c>
      <c r="I12" s="3">
        <f t="shared" si="0"/>
        <v>900</v>
      </c>
      <c r="J12" s="3">
        <f t="shared" si="0"/>
        <v>769.23076923076928</v>
      </c>
      <c r="K12" s="3">
        <f t="shared" si="0"/>
        <v>661.76470588235293</v>
      </c>
      <c r="L12" s="3">
        <f t="shared" si="0"/>
        <v>344.82758620689657</v>
      </c>
      <c r="M12" s="3">
        <f t="shared" si="0"/>
        <v>206.42201834862385</v>
      </c>
      <c r="N12" s="3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2:34" x14ac:dyDescent="0.2">
      <c r="B13" s="23">
        <v>3000</v>
      </c>
      <c r="C13" s="3">
        <f t="shared" si="1"/>
        <v>2647.0588235294117</v>
      </c>
      <c r="D13" s="3">
        <f t="shared" si="1"/>
        <v>2307.6923076923076</v>
      </c>
      <c r="E13" s="3">
        <f t="shared" si="0"/>
        <v>1956.5217391304348</v>
      </c>
      <c r="F13" s="3">
        <f t="shared" si="0"/>
        <v>1636.3636363636363</v>
      </c>
      <c r="G13" s="3">
        <f t="shared" si="0"/>
        <v>1363.6363636363637</v>
      </c>
      <c r="H13" s="3">
        <f t="shared" si="0"/>
        <v>1139.2405063291139</v>
      </c>
      <c r="I13" s="3">
        <f t="shared" si="0"/>
        <v>957.44680851063833</v>
      </c>
      <c r="J13" s="3">
        <f t="shared" si="0"/>
        <v>810.81081081081084</v>
      </c>
      <c r="K13" s="3">
        <f t="shared" si="0"/>
        <v>692.30769230769226</v>
      </c>
      <c r="L13" s="3">
        <f t="shared" si="0"/>
        <v>352.94117647058823</v>
      </c>
      <c r="M13" s="3">
        <f t="shared" si="0"/>
        <v>209.30232558139534</v>
      </c>
      <c r="N13" s="3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2:34" x14ac:dyDescent="0.2">
      <c r="B14" s="23">
        <v>3500</v>
      </c>
      <c r="C14" s="3">
        <f t="shared" si="1"/>
        <v>3028.8461538461538</v>
      </c>
      <c r="D14" s="3">
        <f t="shared" si="1"/>
        <v>2592.5925925925926</v>
      </c>
      <c r="E14" s="3">
        <f t="shared" si="0"/>
        <v>2157.5342465753424</v>
      </c>
      <c r="F14" s="3">
        <f t="shared" si="0"/>
        <v>1774.6478873239437</v>
      </c>
      <c r="G14" s="3">
        <f t="shared" si="0"/>
        <v>1458.3333333333333</v>
      </c>
      <c r="H14" s="3">
        <f t="shared" si="0"/>
        <v>1204.5889101338432</v>
      </c>
      <c r="I14" s="3">
        <f t="shared" si="0"/>
        <v>1003.1847133757962</v>
      </c>
      <c r="J14" s="3">
        <f t="shared" si="0"/>
        <v>843.37349397590367</v>
      </c>
      <c r="K14" s="3">
        <f t="shared" si="0"/>
        <v>715.90909090909088</v>
      </c>
      <c r="L14" s="3">
        <f t="shared" si="0"/>
        <v>358.97435897435895</v>
      </c>
      <c r="M14" s="3">
        <f t="shared" si="0"/>
        <v>211.40939597315437</v>
      </c>
      <c r="N14" s="3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2:34" x14ac:dyDescent="0.2">
      <c r="B15" s="23">
        <v>4000</v>
      </c>
      <c r="C15" s="3">
        <f t="shared" si="1"/>
        <v>3396.2264150943397</v>
      </c>
      <c r="D15" s="3">
        <f t="shared" si="1"/>
        <v>2857.1428571428573</v>
      </c>
      <c r="E15" s="3">
        <f t="shared" si="0"/>
        <v>2337.6623376623374</v>
      </c>
      <c r="F15" s="3">
        <f t="shared" si="0"/>
        <v>1894.7368421052631</v>
      </c>
      <c r="G15" s="3">
        <f t="shared" si="0"/>
        <v>1538.4615384615386</v>
      </c>
      <c r="H15" s="3">
        <f t="shared" si="0"/>
        <v>1258.7412587412587</v>
      </c>
      <c r="I15" s="3">
        <f t="shared" si="0"/>
        <v>1040.4624277456646</v>
      </c>
      <c r="J15" s="3">
        <f t="shared" si="0"/>
        <v>869.56521739130437</v>
      </c>
      <c r="K15" s="3">
        <f t="shared" si="0"/>
        <v>734.69387755102036</v>
      </c>
      <c r="L15" s="3">
        <f t="shared" si="0"/>
        <v>363.63636363636363</v>
      </c>
      <c r="M15" s="3">
        <f t="shared" si="0"/>
        <v>213.01775147928993</v>
      </c>
      <c r="N15" s="3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2:34" x14ac:dyDescent="0.2">
      <c r="B16" s="23">
        <v>4500</v>
      </c>
      <c r="C16" s="3">
        <f t="shared" si="1"/>
        <v>3750</v>
      </c>
      <c r="D16" s="3">
        <f t="shared" si="1"/>
        <v>3103.4482758620688</v>
      </c>
      <c r="E16" s="3">
        <f t="shared" si="0"/>
        <v>2500</v>
      </c>
      <c r="F16" s="3">
        <f t="shared" si="0"/>
        <v>2000</v>
      </c>
      <c r="G16" s="3">
        <f t="shared" si="0"/>
        <v>1607.1428571428571</v>
      </c>
      <c r="H16" s="3">
        <f t="shared" si="0"/>
        <v>1304.3478260869565</v>
      </c>
      <c r="I16" s="3">
        <f t="shared" si="0"/>
        <v>1071.4285714285713</v>
      </c>
      <c r="J16" s="3">
        <f t="shared" si="0"/>
        <v>891.08910891089113</v>
      </c>
      <c r="K16" s="3">
        <f t="shared" si="0"/>
        <v>750</v>
      </c>
      <c r="L16" s="3">
        <f t="shared" si="0"/>
        <v>367.34693877551018</v>
      </c>
      <c r="M16" s="3">
        <f t="shared" si="0"/>
        <v>214.28571428571428</v>
      </c>
      <c r="N16" s="3"/>
      <c r="O16" s="3"/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2:34" x14ac:dyDescent="0.2">
      <c r="B17" s="2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2:34" x14ac:dyDescent="0.2">
      <c r="B18" s="23">
        <v>5000</v>
      </c>
      <c r="C18" s="3">
        <f t="shared" si="1"/>
        <v>4090.909090909091</v>
      </c>
      <c r="D18" s="3">
        <f t="shared" si="1"/>
        <v>3333.3333333333335</v>
      </c>
      <c r="E18" s="3">
        <f t="shared" si="0"/>
        <v>2647.0588235294117</v>
      </c>
      <c r="F18" s="3">
        <f t="shared" si="0"/>
        <v>2093.0232558139537</v>
      </c>
      <c r="G18" s="3">
        <f t="shared" si="0"/>
        <v>1666.6666666666667</v>
      </c>
      <c r="H18" s="3">
        <f t="shared" si="0"/>
        <v>1343.2835820895523</v>
      </c>
      <c r="I18" s="3">
        <f t="shared" si="0"/>
        <v>1097.560975609756</v>
      </c>
      <c r="J18" s="3">
        <f t="shared" si="0"/>
        <v>909.09090909090912</v>
      </c>
      <c r="K18" s="3">
        <f t="shared" si="0"/>
        <v>762.71186440677968</v>
      </c>
      <c r="L18" s="3">
        <f t="shared" si="0"/>
        <v>370.37037037037038</v>
      </c>
      <c r="M18" s="3">
        <f t="shared" si="0"/>
        <v>215.311004784689</v>
      </c>
      <c r="N18" s="3"/>
      <c r="O18" s="3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x14ac:dyDescent="0.2">
      <c r="B19" s="23">
        <v>6000</v>
      </c>
      <c r="C19" s="3">
        <f t="shared" si="1"/>
        <v>4736.8421052631575</v>
      </c>
      <c r="D19" s="3">
        <f t="shared" si="1"/>
        <v>3750</v>
      </c>
      <c r="E19" s="3">
        <f t="shared" si="0"/>
        <v>2903.2258064516127</v>
      </c>
      <c r="F19" s="3">
        <f t="shared" si="0"/>
        <v>2250</v>
      </c>
      <c r="G19" s="3">
        <f t="shared" si="0"/>
        <v>1764.7058823529412</v>
      </c>
      <c r="H19" s="3">
        <f t="shared" si="0"/>
        <v>1406.25</v>
      </c>
      <c r="I19" s="3">
        <f t="shared" si="0"/>
        <v>1139.2405063291139</v>
      </c>
      <c r="J19" s="3">
        <f t="shared" si="0"/>
        <v>937.5</v>
      </c>
      <c r="K19" s="3">
        <f t="shared" si="0"/>
        <v>782.60869565217388</v>
      </c>
      <c r="L19" s="3">
        <f t="shared" si="0"/>
        <v>375</v>
      </c>
      <c r="M19" s="3">
        <f t="shared" si="0"/>
        <v>216.86746987951807</v>
      </c>
      <c r="N19" s="3"/>
      <c r="O19" s="3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x14ac:dyDescent="0.2">
      <c r="B20" s="23">
        <v>7000</v>
      </c>
      <c r="C20" s="3">
        <f t="shared" si="1"/>
        <v>5338.9830508474579</v>
      </c>
      <c r="D20" s="3">
        <f t="shared" si="1"/>
        <v>4117.6470588235297</v>
      </c>
      <c r="E20" s="3">
        <f t="shared" si="0"/>
        <v>3118.8118811881186</v>
      </c>
      <c r="F20" s="3">
        <f t="shared" si="0"/>
        <v>2377.3584905660377</v>
      </c>
      <c r="G20" s="3">
        <f t="shared" si="0"/>
        <v>1842.1052631578948</v>
      </c>
      <c r="H20" s="3">
        <f t="shared" si="0"/>
        <v>1454.9653579676674</v>
      </c>
      <c r="I20" s="3">
        <f t="shared" si="0"/>
        <v>1171.003717472119</v>
      </c>
      <c r="J20" s="3">
        <f t="shared" si="0"/>
        <v>958.90410958904113</v>
      </c>
      <c r="K20" s="3">
        <f t="shared" si="0"/>
        <v>797.46835443037969</v>
      </c>
      <c r="L20" s="3">
        <f t="shared" si="0"/>
        <v>378.37837837837839</v>
      </c>
      <c r="M20" s="3">
        <f t="shared" si="0"/>
        <v>217.99307958477507</v>
      </c>
      <c r="N20" s="3"/>
      <c r="O20" s="3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x14ac:dyDescent="0.2">
      <c r="B21" s="23">
        <v>8000</v>
      </c>
      <c r="C21" s="3">
        <f t="shared" si="1"/>
        <v>5901.6393442622948</v>
      </c>
      <c r="D21" s="3">
        <f t="shared" si="1"/>
        <v>4444.4444444444443</v>
      </c>
      <c r="E21" s="3">
        <f t="shared" si="0"/>
        <v>3302.7522935779816</v>
      </c>
      <c r="F21" s="3">
        <f t="shared" si="0"/>
        <v>2482.7586206896553</v>
      </c>
      <c r="G21" s="3">
        <f t="shared" si="0"/>
        <v>1904.7619047619048</v>
      </c>
      <c r="H21" s="3">
        <f t="shared" si="0"/>
        <v>1493.7759336099584</v>
      </c>
      <c r="I21" s="3">
        <f t="shared" si="0"/>
        <v>1196.0132890365448</v>
      </c>
      <c r="J21" s="3">
        <f t="shared" si="0"/>
        <v>975.60975609756099</v>
      </c>
      <c r="K21" s="3">
        <f t="shared" si="0"/>
        <v>808.98876404494376</v>
      </c>
      <c r="L21" s="3">
        <f t="shared" si="0"/>
        <v>380.95238095238096</v>
      </c>
      <c r="M21" s="3">
        <f t="shared" si="0"/>
        <v>218.84498480243161</v>
      </c>
      <c r="N21" s="3"/>
      <c r="O21" s="3"/>
      <c r="P21" s="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x14ac:dyDescent="0.2">
      <c r="B22" s="23">
        <v>9000</v>
      </c>
      <c r="C22" s="3">
        <f t="shared" si="1"/>
        <v>6428.5714285714284</v>
      </c>
      <c r="D22" s="3">
        <f t="shared" si="1"/>
        <v>4736.8421052631575</v>
      </c>
      <c r="E22" s="3">
        <f t="shared" si="1"/>
        <v>3461.5384615384614</v>
      </c>
      <c r="F22" s="3">
        <f t="shared" si="1"/>
        <v>2571.4285714285716</v>
      </c>
      <c r="G22" s="3">
        <f t="shared" si="1"/>
        <v>1956.5217391304348</v>
      </c>
      <c r="H22" s="3">
        <f t="shared" si="1"/>
        <v>1525.4237288135594</v>
      </c>
      <c r="I22" s="3">
        <f t="shared" si="1"/>
        <v>1216.2162162162163</v>
      </c>
      <c r="J22" s="3">
        <f t="shared" si="1"/>
        <v>989.01098901098896</v>
      </c>
      <c r="K22" s="3">
        <f t="shared" si="1"/>
        <v>818.18181818181813</v>
      </c>
      <c r="L22" s="3">
        <f t="shared" si="1"/>
        <v>382.97872340425533</v>
      </c>
      <c r="M22" s="3">
        <f t="shared" si="1"/>
        <v>219.51219512195121</v>
      </c>
      <c r="N22" s="3"/>
      <c r="O22" s="3"/>
      <c r="P22" s="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x14ac:dyDescent="0.2">
      <c r="B23" s="2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x14ac:dyDescent="0.2">
      <c r="B24" s="23">
        <v>10000</v>
      </c>
      <c r="C24" s="3">
        <f t="shared" si="1"/>
        <v>6923.0769230769229</v>
      </c>
      <c r="D24" s="3">
        <f t="shared" si="1"/>
        <v>5000</v>
      </c>
      <c r="E24" s="3">
        <f t="shared" si="1"/>
        <v>3600</v>
      </c>
      <c r="F24" s="3">
        <f t="shared" si="1"/>
        <v>2647.0588235294117</v>
      </c>
      <c r="G24" s="3">
        <f t="shared" si="1"/>
        <v>2000</v>
      </c>
      <c r="H24" s="3">
        <f t="shared" si="1"/>
        <v>1551.7241379310344</v>
      </c>
      <c r="I24" s="3">
        <f t="shared" si="1"/>
        <v>1232.8767123287671</v>
      </c>
      <c r="J24" s="3">
        <f t="shared" si="1"/>
        <v>1000</v>
      </c>
      <c r="K24" s="3">
        <f t="shared" si="1"/>
        <v>825.6880733944954</v>
      </c>
      <c r="L24" s="3">
        <f t="shared" si="1"/>
        <v>384.61538461538464</v>
      </c>
      <c r="M24" s="3">
        <f t="shared" si="1"/>
        <v>220.04889975550122</v>
      </c>
      <c r="N24" s="3"/>
      <c r="O24" s="3"/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x14ac:dyDescent="0.2">
      <c r="B25" s="23">
        <v>15000</v>
      </c>
      <c r="C25" s="3">
        <f t="shared" si="1"/>
        <v>9000</v>
      </c>
      <c r="D25" s="3">
        <f t="shared" si="1"/>
        <v>6000</v>
      </c>
      <c r="E25" s="3">
        <f t="shared" si="1"/>
        <v>4090.909090909091</v>
      </c>
      <c r="F25" s="3">
        <f t="shared" si="1"/>
        <v>2903.2258064516127</v>
      </c>
      <c r="G25" s="3">
        <f t="shared" si="1"/>
        <v>2142.8571428571427</v>
      </c>
      <c r="H25" s="3">
        <f t="shared" si="1"/>
        <v>1636.3636363636363</v>
      </c>
      <c r="I25" s="3">
        <f t="shared" si="1"/>
        <v>1285.7142857142858</v>
      </c>
      <c r="J25" s="3">
        <f t="shared" si="1"/>
        <v>1034.4827586206898</v>
      </c>
      <c r="K25" s="3">
        <f t="shared" si="1"/>
        <v>849.05660377358492</v>
      </c>
      <c r="L25" s="3">
        <f t="shared" si="1"/>
        <v>389.61038961038963</v>
      </c>
      <c r="M25" s="3">
        <f t="shared" si="1"/>
        <v>221.67487684729065</v>
      </c>
      <c r="N25" s="3"/>
      <c r="O25" s="3"/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x14ac:dyDescent="0.2">
      <c r="B26" s="23">
        <v>20000</v>
      </c>
      <c r="C26" s="3">
        <f t="shared" si="1"/>
        <v>10588.235294117647</v>
      </c>
      <c r="D26" s="3">
        <f t="shared" si="1"/>
        <v>6666.666666666667</v>
      </c>
      <c r="E26" s="3">
        <f t="shared" si="1"/>
        <v>4390.2439024390242</v>
      </c>
      <c r="F26" s="3">
        <f t="shared" si="1"/>
        <v>3050.8474576271187</v>
      </c>
      <c r="G26" s="3">
        <f t="shared" si="1"/>
        <v>2222.2222222222222</v>
      </c>
      <c r="H26" s="3">
        <f t="shared" si="1"/>
        <v>1682.2429906542056</v>
      </c>
      <c r="I26" s="3">
        <f t="shared" si="1"/>
        <v>1313.8686131386862</v>
      </c>
      <c r="J26" s="3">
        <f t="shared" si="1"/>
        <v>1052.6315789473683</v>
      </c>
      <c r="K26" s="3">
        <f t="shared" si="1"/>
        <v>861.24401913875602</v>
      </c>
      <c r="L26" s="3">
        <f t="shared" si="1"/>
        <v>392.15686274509807</v>
      </c>
      <c r="M26" s="3">
        <f t="shared" si="1"/>
        <v>222.49690976514216</v>
      </c>
      <c r="N26" s="3"/>
      <c r="O26" s="3"/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x14ac:dyDescent="0.2">
      <c r="B27" s="23">
        <v>25000</v>
      </c>
      <c r="C27" s="3">
        <f t="shared" si="1"/>
        <v>11842.105263157895</v>
      </c>
      <c r="D27" s="3">
        <f t="shared" si="1"/>
        <v>7142.8571428571431</v>
      </c>
      <c r="E27" s="3">
        <f t="shared" si="1"/>
        <v>4591.8367346938776</v>
      </c>
      <c r="F27" s="3">
        <f t="shared" si="1"/>
        <v>3146.8531468531469</v>
      </c>
      <c r="G27" s="3">
        <f t="shared" si="1"/>
        <v>2272.7272727272725</v>
      </c>
      <c r="H27" s="3">
        <f t="shared" si="1"/>
        <v>1711.0266159695818</v>
      </c>
      <c r="I27" s="3">
        <f t="shared" si="1"/>
        <v>1331.3609467455622</v>
      </c>
      <c r="J27" s="3">
        <f t="shared" si="1"/>
        <v>1063.8297872340424</v>
      </c>
      <c r="K27" s="3">
        <f t="shared" si="1"/>
        <v>868.72586872586874</v>
      </c>
      <c r="L27" s="3">
        <f t="shared" si="1"/>
        <v>393.70078740157481</v>
      </c>
      <c r="M27" s="3">
        <f t="shared" si="1"/>
        <v>222.99306243805748</v>
      </c>
      <c r="N27" s="3"/>
      <c r="O27" s="3"/>
      <c r="P27" s="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x14ac:dyDescent="0.2">
      <c r="B28" s="23">
        <v>30000</v>
      </c>
      <c r="C28" s="3">
        <f t="shared" si="1"/>
        <v>12857.142857142857</v>
      </c>
      <c r="D28" s="3">
        <f t="shared" si="1"/>
        <v>7500</v>
      </c>
      <c r="E28" s="3">
        <f t="shared" si="1"/>
        <v>4736.8421052631575</v>
      </c>
      <c r="F28" s="3">
        <f t="shared" si="1"/>
        <v>3214.2857142857142</v>
      </c>
      <c r="G28" s="3">
        <f t="shared" si="1"/>
        <v>2307.6923076923076</v>
      </c>
      <c r="H28" s="3">
        <f t="shared" si="1"/>
        <v>1730.7692307692307</v>
      </c>
      <c r="I28" s="3">
        <f t="shared" si="1"/>
        <v>1343.2835820895523</v>
      </c>
      <c r="J28" s="3">
        <f t="shared" si="1"/>
        <v>1071.4285714285713</v>
      </c>
      <c r="K28" s="3">
        <f t="shared" si="1"/>
        <v>873.78640776699024</v>
      </c>
      <c r="L28" s="3">
        <f t="shared" si="1"/>
        <v>394.73684210526318</v>
      </c>
      <c r="M28" s="3">
        <f t="shared" si="1"/>
        <v>223.32506203473946</v>
      </c>
      <c r="N28" s="3"/>
      <c r="O28" s="3"/>
      <c r="P28" s="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x14ac:dyDescent="0.2"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x14ac:dyDescent="0.2">
      <c r="B30" s="23">
        <v>35000</v>
      </c>
      <c r="C30" s="3">
        <f t="shared" si="1"/>
        <v>13695.652173913044</v>
      </c>
      <c r="D30" s="3">
        <f t="shared" si="1"/>
        <v>7777.7777777777774</v>
      </c>
      <c r="E30" s="3">
        <f t="shared" si="1"/>
        <v>4846.1538461538457</v>
      </c>
      <c r="F30" s="3">
        <f t="shared" si="1"/>
        <v>3264.2487046632123</v>
      </c>
      <c r="G30" s="3">
        <f t="shared" si="1"/>
        <v>2333.3333333333335</v>
      </c>
      <c r="H30" s="3">
        <f t="shared" si="1"/>
        <v>1745.152354570637</v>
      </c>
      <c r="I30" s="3">
        <f t="shared" si="1"/>
        <v>1351.9313304721029</v>
      </c>
      <c r="J30" s="3">
        <f t="shared" si="1"/>
        <v>1076.9230769230769</v>
      </c>
      <c r="K30" s="3">
        <f t="shared" si="1"/>
        <v>877.43732590529248</v>
      </c>
      <c r="L30" s="3">
        <f t="shared" si="1"/>
        <v>395.48022598870057</v>
      </c>
      <c r="M30" s="3">
        <f t="shared" si="1"/>
        <v>223.56281050390348</v>
      </c>
      <c r="N30" s="3"/>
      <c r="O30" s="3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x14ac:dyDescent="0.2">
      <c r="B31" s="23">
        <v>40000</v>
      </c>
      <c r="C31" s="3">
        <f t="shared" si="1"/>
        <v>14400</v>
      </c>
      <c r="D31" s="3">
        <f t="shared" si="1"/>
        <v>8000</v>
      </c>
      <c r="E31" s="3">
        <f t="shared" si="1"/>
        <v>4931.5068493150684</v>
      </c>
      <c r="F31" s="3">
        <f t="shared" si="1"/>
        <v>3302.7522935779816</v>
      </c>
      <c r="G31" s="3">
        <f t="shared" si="1"/>
        <v>2352.9411764705883</v>
      </c>
      <c r="H31" s="3">
        <f t="shared" si="1"/>
        <v>1756.0975609756097</v>
      </c>
      <c r="I31" s="3">
        <f t="shared" si="1"/>
        <v>1358.4905660377358</v>
      </c>
      <c r="J31" s="3">
        <f t="shared" si="1"/>
        <v>1081.081081081081</v>
      </c>
      <c r="K31" s="3">
        <f t="shared" si="1"/>
        <v>880.1955990220049</v>
      </c>
      <c r="L31" s="3">
        <f t="shared" si="1"/>
        <v>396.03960396039605</v>
      </c>
      <c r="M31" s="3">
        <f t="shared" si="1"/>
        <v>223.74145431945308</v>
      </c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x14ac:dyDescent="0.2">
      <c r="B32" s="23">
        <v>45000</v>
      </c>
      <c r="C32" s="3">
        <f t="shared" si="1"/>
        <v>15000</v>
      </c>
      <c r="D32" s="3">
        <f t="shared" si="1"/>
        <v>8181.818181818182</v>
      </c>
      <c r="E32" s="3">
        <f t="shared" si="1"/>
        <v>5000</v>
      </c>
      <c r="F32" s="3">
        <f t="shared" si="1"/>
        <v>3333.3333333333335</v>
      </c>
      <c r="G32" s="3">
        <f t="shared" si="1"/>
        <v>2368.4210526315787</v>
      </c>
      <c r="H32" s="3">
        <f t="shared" si="1"/>
        <v>1764.7058823529412</v>
      </c>
      <c r="I32" s="3">
        <f t="shared" si="1"/>
        <v>1363.6363636363637</v>
      </c>
      <c r="J32" s="3">
        <f t="shared" si="1"/>
        <v>1084.3373493975903</v>
      </c>
      <c r="K32" s="3">
        <f t="shared" si="1"/>
        <v>882.35294117647061</v>
      </c>
      <c r="L32" s="3">
        <f t="shared" si="1"/>
        <v>396.47577092511011</v>
      </c>
      <c r="M32" s="3">
        <f t="shared" si="1"/>
        <v>223.88059701492537</v>
      </c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x14ac:dyDescent="0.2">
      <c r="B33" s="23">
        <v>50000</v>
      </c>
      <c r="C33" s="3">
        <f t="shared" si="1"/>
        <v>15517.241379310344</v>
      </c>
      <c r="D33" s="3">
        <f t="shared" si="1"/>
        <v>8333.3333333333339</v>
      </c>
      <c r="E33" s="3">
        <f t="shared" si="1"/>
        <v>5056.1797752808989</v>
      </c>
      <c r="F33" s="3">
        <f t="shared" si="1"/>
        <v>3358.2089552238808</v>
      </c>
      <c r="G33" s="3">
        <f t="shared" si="1"/>
        <v>2380.9523809523807</v>
      </c>
      <c r="H33" s="3">
        <f t="shared" si="1"/>
        <v>1771.6535433070867</v>
      </c>
      <c r="I33" s="3">
        <f t="shared" si="1"/>
        <v>1367.7811550151976</v>
      </c>
      <c r="J33" s="3">
        <f t="shared" si="1"/>
        <v>1086.9565217391305</v>
      </c>
      <c r="K33" s="3">
        <f t="shared" si="1"/>
        <v>884.08644400785852</v>
      </c>
      <c r="L33" s="3">
        <f t="shared" si="1"/>
        <v>396.82539682539681</v>
      </c>
      <c r="M33" s="3">
        <f t="shared" si="1"/>
        <v>223.99203583872574</v>
      </c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x14ac:dyDescent="0.2">
      <c r="B34" s="23">
        <v>100000</v>
      </c>
      <c r="C34" s="3">
        <f t="shared" si="1"/>
        <v>18367.34693877551</v>
      </c>
      <c r="D34" s="3">
        <f t="shared" si="1"/>
        <v>9090.9090909090901</v>
      </c>
      <c r="E34" s="3">
        <f t="shared" si="1"/>
        <v>5325.4437869822486</v>
      </c>
      <c r="F34" s="3">
        <f t="shared" si="1"/>
        <v>3474.9034749034749</v>
      </c>
      <c r="G34" s="3">
        <f t="shared" si="1"/>
        <v>2439.0243902439024</v>
      </c>
      <c r="H34" s="3">
        <f t="shared" si="1"/>
        <v>1803.6072144288578</v>
      </c>
      <c r="I34" s="3">
        <f t="shared" si="1"/>
        <v>1386.748844375963</v>
      </c>
      <c r="J34" s="3">
        <f t="shared" si="1"/>
        <v>1098.901098901099</v>
      </c>
      <c r="K34" s="3">
        <f t="shared" si="1"/>
        <v>891.97224975222991</v>
      </c>
      <c r="L34" s="3">
        <f t="shared" si="1"/>
        <v>398.40637450199205</v>
      </c>
      <c r="M34" s="3">
        <f t="shared" si="1"/>
        <v>224.49488650536293</v>
      </c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6.75" customHeight="1" x14ac:dyDescent="0.2"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8" spans="2:34" x14ac:dyDescent="0.2">
      <c r="B38" s="12">
        <v>2</v>
      </c>
    </row>
  </sheetData>
  <mergeCells count="2">
    <mergeCell ref="B1:J1"/>
    <mergeCell ref="C3:M3"/>
  </mergeCells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0241" r:id="rId4">
          <objectPr defaultSize="0" autoPict="0" r:id="rId5">
            <anchor moveWithCells="1" sizeWithCells="1">
              <from>
                <xdr:col>9</xdr:col>
                <xdr:colOff>504825</xdr:colOff>
                <xdr:row>0</xdr:row>
                <xdr:rowOff>104775</xdr:rowOff>
              </from>
              <to>
                <xdr:col>12</xdr:col>
                <xdr:colOff>428625</xdr:colOff>
                <xdr:row>0</xdr:row>
                <xdr:rowOff>561975</xdr:rowOff>
              </to>
            </anchor>
          </objectPr>
        </oleObject>
      </mc:Choice>
      <mc:Fallback>
        <oleObject progId="Equation.DSMT4" shapeId="1024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4"/>
  <sheetViews>
    <sheetView showGridLines="0" topLeftCell="B1" zoomScale="85" zoomScaleNormal="85" workbookViewId="0">
      <selection activeCell="B43" sqref="B43"/>
    </sheetView>
  </sheetViews>
  <sheetFormatPr baseColWidth="10" defaultRowHeight="12.75" x14ac:dyDescent="0.2"/>
  <cols>
    <col min="1" max="1" width="2.85546875" customWidth="1"/>
    <col min="2" max="2" width="12" customWidth="1"/>
    <col min="3" max="3" width="4.7109375" customWidth="1"/>
    <col min="4" max="17" width="9.5703125" customWidth="1"/>
    <col min="18" max="256" width="9.140625" customWidth="1"/>
  </cols>
  <sheetData>
    <row r="1" spans="1:35" ht="39.75" customHeight="1" x14ac:dyDescent="0.2">
      <c r="B1" s="40" t="s">
        <v>17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  <c r="Q1" s="1"/>
    </row>
    <row r="2" spans="1:35" ht="7.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35" x14ac:dyDescent="0.2">
      <c r="A3" s="26"/>
      <c r="B3" s="26"/>
      <c r="C3" s="39" t="s">
        <v>14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35" x14ac:dyDescent="0.2">
      <c r="A4" s="26"/>
      <c r="B4" s="41" t="s">
        <v>11</v>
      </c>
      <c r="C4" s="30" t="s">
        <v>15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10</v>
      </c>
      <c r="J4" s="31">
        <v>15</v>
      </c>
      <c r="K4" s="31">
        <v>20</v>
      </c>
      <c r="L4" s="31">
        <v>25</v>
      </c>
      <c r="M4" s="31">
        <v>30</v>
      </c>
      <c r="N4" s="31">
        <v>35</v>
      </c>
      <c r="O4" s="31">
        <v>40</v>
      </c>
      <c r="P4" s="31">
        <v>45</v>
      </c>
      <c r="Q4" s="31">
        <v>50</v>
      </c>
    </row>
    <row r="5" spans="1:35" x14ac:dyDescent="0.2">
      <c r="A5" s="26"/>
      <c r="B5" s="42"/>
      <c r="C5" s="30" t="s">
        <v>16</v>
      </c>
      <c r="D5" s="31">
        <v>99</v>
      </c>
      <c r="E5" s="31">
        <v>98</v>
      </c>
      <c r="F5" s="31">
        <v>97</v>
      </c>
      <c r="G5" s="31">
        <v>96</v>
      </c>
      <c r="H5" s="31">
        <v>95</v>
      </c>
      <c r="I5" s="31">
        <v>90</v>
      </c>
      <c r="J5" s="31">
        <v>85</v>
      </c>
      <c r="K5" s="31">
        <v>80</v>
      </c>
      <c r="L5" s="31">
        <v>75</v>
      </c>
      <c r="M5" s="31">
        <v>70</v>
      </c>
      <c r="N5" s="31">
        <v>65</v>
      </c>
      <c r="O5" s="31">
        <v>60</v>
      </c>
      <c r="P5" s="31">
        <v>55</v>
      </c>
      <c r="Q5" s="31">
        <v>50</v>
      </c>
    </row>
    <row r="6" spans="1:35" x14ac:dyDescent="0.2">
      <c r="A6" s="26"/>
      <c r="B6" s="27"/>
      <c r="C6" s="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35" x14ac:dyDescent="0.2">
      <c r="A7" s="26"/>
      <c r="B7" s="32">
        <v>0.1</v>
      </c>
      <c r="C7" s="26"/>
      <c r="D7" s="29">
        <f>+(2^2*D$5*D$4)/($B7*$B7)</f>
        <v>39599.999999999993</v>
      </c>
      <c r="E7" s="29">
        <f t="shared" ref="E7:Q22" si="0">+(2^2*E$5*E$4)/($B7*$B7)</f>
        <v>78399.999999999985</v>
      </c>
      <c r="F7" s="29">
        <f t="shared" si="0"/>
        <v>116399.99999999997</v>
      </c>
      <c r="G7" s="29">
        <f t="shared" si="0"/>
        <v>153599.99999999997</v>
      </c>
      <c r="H7" s="29">
        <f t="shared" si="0"/>
        <v>189999.99999999997</v>
      </c>
      <c r="I7" s="29">
        <f t="shared" si="0"/>
        <v>359999.99999999994</v>
      </c>
      <c r="J7" s="29">
        <f t="shared" si="0"/>
        <v>509999.99999999988</v>
      </c>
      <c r="K7" s="29">
        <f t="shared" si="0"/>
        <v>639999.99999999988</v>
      </c>
      <c r="L7" s="29">
        <f t="shared" si="0"/>
        <v>749999.99999999988</v>
      </c>
      <c r="M7" s="29">
        <f t="shared" si="0"/>
        <v>839999.99999999988</v>
      </c>
      <c r="N7" s="29">
        <f t="shared" si="0"/>
        <v>909999.99999999977</v>
      </c>
      <c r="O7" s="29">
        <f t="shared" si="0"/>
        <v>959999.99999999977</v>
      </c>
      <c r="P7" s="29">
        <f t="shared" si="0"/>
        <v>989999.99999999977</v>
      </c>
      <c r="Q7" s="29">
        <f t="shared" si="0"/>
        <v>999999.99999999977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x14ac:dyDescent="0.2">
      <c r="A8" s="26"/>
      <c r="B8" s="32">
        <v>0.2</v>
      </c>
      <c r="C8" s="26"/>
      <c r="D8" s="29">
        <f t="shared" ref="D8:Q40" si="1">+(2^2*D$5*D$4)/($B8*$B8)</f>
        <v>9899.9999999999982</v>
      </c>
      <c r="E8" s="29">
        <f t="shared" si="0"/>
        <v>19599.999999999996</v>
      </c>
      <c r="F8" s="29">
        <f t="shared" si="0"/>
        <v>29099.999999999993</v>
      </c>
      <c r="G8" s="29">
        <f t="shared" si="0"/>
        <v>38399.999999999993</v>
      </c>
      <c r="H8" s="29">
        <f t="shared" si="0"/>
        <v>47499.999999999993</v>
      </c>
      <c r="I8" s="29">
        <f t="shared" si="0"/>
        <v>89999.999999999985</v>
      </c>
      <c r="J8" s="29">
        <f t="shared" si="0"/>
        <v>127499.99999999997</v>
      </c>
      <c r="K8" s="29">
        <f t="shared" si="0"/>
        <v>159999.99999999997</v>
      </c>
      <c r="L8" s="29">
        <f t="shared" si="0"/>
        <v>187499.99999999997</v>
      </c>
      <c r="M8" s="29">
        <f t="shared" si="0"/>
        <v>209999.99999999997</v>
      </c>
      <c r="N8" s="29">
        <f t="shared" si="0"/>
        <v>227499.99999999994</v>
      </c>
      <c r="O8" s="29">
        <f t="shared" si="0"/>
        <v>239999.99999999994</v>
      </c>
      <c r="P8" s="29">
        <f t="shared" si="0"/>
        <v>247499.99999999994</v>
      </c>
      <c r="Q8" s="29">
        <f t="shared" si="0"/>
        <v>249999.99999999994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2">
      <c r="A9" s="26"/>
      <c r="B9" s="32">
        <v>0.3</v>
      </c>
      <c r="C9" s="26"/>
      <c r="D9" s="29">
        <f t="shared" si="1"/>
        <v>4400</v>
      </c>
      <c r="E9" s="29">
        <f t="shared" si="0"/>
        <v>8711.1111111111113</v>
      </c>
      <c r="F9" s="29">
        <f t="shared" si="0"/>
        <v>12933.333333333334</v>
      </c>
      <c r="G9" s="29">
        <f t="shared" si="0"/>
        <v>17066.666666666668</v>
      </c>
      <c r="H9" s="29">
        <f t="shared" si="0"/>
        <v>21111.111111111113</v>
      </c>
      <c r="I9" s="29">
        <f t="shared" si="0"/>
        <v>40000</v>
      </c>
      <c r="J9" s="29">
        <f t="shared" si="0"/>
        <v>56666.666666666672</v>
      </c>
      <c r="K9" s="29">
        <f t="shared" si="0"/>
        <v>71111.111111111109</v>
      </c>
      <c r="L9" s="29">
        <f t="shared" si="0"/>
        <v>83333.333333333343</v>
      </c>
      <c r="M9" s="29">
        <f t="shared" si="0"/>
        <v>93333.333333333343</v>
      </c>
      <c r="N9" s="29">
        <f t="shared" si="0"/>
        <v>101111.11111111111</v>
      </c>
      <c r="O9" s="29">
        <f t="shared" si="0"/>
        <v>106666.66666666667</v>
      </c>
      <c r="P9" s="29">
        <f t="shared" si="0"/>
        <v>110000</v>
      </c>
      <c r="Q9" s="29">
        <f t="shared" si="0"/>
        <v>111111.11111111111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2">
      <c r="A10" s="26"/>
      <c r="B10" s="32">
        <v>0.4</v>
      </c>
      <c r="C10" s="26"/>
      <c r="D10" s="29">
        <f t="shared" si="1"/>
        <v>2474.9999999999995</v>
      </c>
      <c r="E10" s="29">
        <f t="shared" si="0"/>
        <v>4899.9999999999991</v>
      </c>
      <c r="F10" s="29">
        <f t="shared" si="0"/>
        <v>7274.9999999999982</v>
      </c>
      <c r="G10" s="29">
        <f t="shared" si="0"/>
        <v>9599.9999999999982</v>
      </c>
      <c r="H10" s="29">
        <f t="shared" si="0"/>
        <v>11874.999999999998</v>
      </c>
      <c r="I10" s="29">
        <f t="shared" si="0"/>
        <v>22499.999999999996</v>
      </c>
      <c r="J10" s="29">
        <f t="shared" si="0"/>
        <v>31874.999999999993</v>
      </c>
      <c r="K10" s="29">
        <f t="shared" si="0"/>
        <v>39999.999999999993</v>
      </c>
      <c r="L10" s="29">
        <f t="shared" si="0"/>
        <v>46874.999999999993</v>
      </c>
      <c r="M10" s="29">
        <f t="shared" si="0"/>
        <v>52499.999999999993</v>
      </c>
      <c r="N10" s="29">
        <f t="shared" si="0"/>
        <v>56874.999999999985</v>
      </c>
      <c r="O10" s="29">
        <f t="shared" si="0"/>
        <v>59999.999999999985</v>
      </c>
      <c r="P10" s="29">
        <f t="shared" si="0"/>
        <v>61874.999999999985</v>
      </c>
      <c r="Q10" s="29">
        <f t="shared" si="0"/>
        <v>62499.999999999985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2">
      <c r="A11" s="26"/>
      <c r="B11" s="32">
        <v>0.5</v>
      </c>
      <c r="C11" s="26"/>
      <c r="D11" s="29">
        <f t="shared" si="1"/>
        <v>1584</v>
      </c>
      <c r="E11" s="29">
        <f t="shared" si="0"/>
        <v>3136</v>
      </c>
      <c r="F11" s="29">
        <f t="shared" si="0"/>
        <v>4656</v>
      </c>
      <c r="G11" s="29">
        <f t="shared" si="0"/>
        <v>6144</v>
      </c>
      <c r="H11" s="29">
        <f t="shared" si="0"/>
        <v>7600</v>
      </c>
      <c r="I11" s="29">
        <f t="shared" si="0"/>
        <v>14400</v>
      </c>
      <c r="J11" s="29">
        <f t="shared" si="0"/>
        <v>20400</v>
      </c>
      <c r="K11" s="29">
        <f t="shared" si="0"/>
        <v>25600</v>
      </c>
      <c r="L11" s="29">
        <f t="shared" si="0"/>
        <v>30000</v>
      </c>
      <c r="M11" s="29">
        <f t="shared" si="0"/>
        <v>33600</v>
      </c>
      <c r="N11" s="29">
        <f t="shared" si="0"/>
        <v>36400</v>
      </c>
      <c r="O11" s="29">
        <f t="shared" si="0"/>
        <v>38400</v>
      </c>
      <c r="P11" s="29">
        <f t="shared" si="0"/>
        <v>39600</v>
      </c>
      <c r="Q11" s="29">
        <f t="shared" si="0"/>
        <v>40000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">
      <c r="A12" s="26"/>
      <c r="B12" s="32"/>
      <c r="C12" s="26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x14ac:dyDescent="0.2">
      <c r="A13" s="26"/>
      <c r="B13" s="32">
        <v>0.6</v>
      </c>
      <c r="C13" s="26"/>
      <c r="D13" s="29">
        <f t="shared" si="1"/>
        <v>1100</v>
      </c>
      <c r="E13" s="29">
        <f t="shared" si="0"/>
        <v>2177.7777777777778</v>
      </c>
      <c r="F13" s="29">
        <f t="shared" si="0"/>
        <v>3233.3333333333335</v>
      </c>
      <c r="G13" s="29">
        <f t="shared" si="0"/>
        <v>4266.666666666667</v>
      </c>
      <c r="H13" s="29">
        <f t="shared" si="0"/>
        <v>5277.7777777777783</v>
      </c>
      <c r="I13" s="29">
        <f t="shared" si="0"/>
        <v>10000</v>
      </c>
      <c r="J13" s="29">
        <f t="shared" si="0"/>
        <v>14166.666666666668</v>
      </c>
      <c r="K13" s="29">
        <f t="shared" si="0"/>
        <v>17777.777777777777</v>
      </c>
      <c r="L13" s="29">
        <f t="shared" si="0"/>
        <v>20833.333333333336</v>
      </c>
      <c r="M13" s="29">
        <f t="shared" si="0"/>
        <v>23333.333333333336</v>
      </c>
      <c r="N13" s="29">
        <f t="shared" si="0"/>
        <v>25277.777777777777</v>
      </c>
      <c r="O13" s="29">
        <f t="shared" si="0"/>
        <v>26666.666666666668</v>
      </c>
      <c r="P13" s="29">
        <f t="shared" si="0"/>
        <v>27500</v>
      </c>
      <c r="Q13" s="29">
        <f t="shared" si="0"/>
        <v>27777.777777777777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x14ac:dyDescent="0.2">
      <c r="A14" s="26"/>
      <c r="B14" s="32">
        <v>0.7</v>
      </c>
      <c r="C14" s="26"/>
      <c r="D14" s="29">
        <f t="shared" si="1"/>
        <v>808.16326530612253</v>
      </c>
      <c r="E14" s="29">
        <f t="shared" si="0"/>
        <v>1600.0000000000002</v>
      </c>
      <c r="F14" s="29">
        <f t="shared" si="0"/>
        <v>2375.5102040816328</v>
      </c>
      <c r="G14" s="29">
        <f t="shared" si="0"/>
        <v>3134.6938775510207</v>
      </c>
      <c r="H14" s="29">
        <f t="shared" si="0"/>
        <v>3877.5510204081638</v>
      </c>
      <c r="I14" s="29">
        <f t="shared" si="0"/>
        <v>7346.9387755102052</v>
      </c>
      <c r="J14" s="29">
        <f t="shared" si="0"/>
        <v>10408.163265306124</v>
      </c>
      <c r="K14" s="29">
        <f t="shared" si="0"/>
        <v>13061.224489795921</v>
      </c>
      <c r="L14" s="29">
        <f t="shared" si="0"/>
        <v>15306.122448979593</v>
      </c>
      <c r="M14" s="29">
        <f t="shared" si="0"/>
        <v>17142.857142857145</v>
      </c>
      <c r="N14" s="29">
        <f t="shared" si="0"/>
        <v>18571.428571428572</v>
      </c>
      <c r="O14" s="29">
        <f t="shared" si="0"/>
        <v>19591.836734693879</v>
      </c>
      <c r="P14" s="29">
        <f t="shared" si="0"/>
        <v>20204.081632653062</v>
      </c>
      <c r="Q14" s="29">
        <f t="shared" si="0"/>
        <v>20408.163265306124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2">
      <c r="A15" s="26"/>
      <c r="B15" s="32">
        <v>0.8</v>
      </c>
      <c r="C15" s="26"/>
      <c r="D15" s="29">
        <f t="shared" si="1"/>
        <v>618.74999999999989</v>
      </c>
      <c r="E15" s="29">
        <f t="shared" si="0"/>
        <v>1224.9999999999998</v>
      </c>
      <c r="F15" s="29">
        <f t="shared" si="0"/>
        <v>1818.7499999999995</v>
      </c>
      <c r="G15" s="29">
        <f t="shared" si="0"/>
        <v>2399.9999999999995</v>
      </c>
      <c r="H15" s="29">
        <f t="shared" si="0"/>
        <v>2968.7499999999995</v>
      </c>
      <c r="I15" s="29">
        <f t="shared" si="0"/>
        <v>5624.9999999999991</v>
      </c>
      <c r="J15" s="29">
        <f t="shared" si="0"/>
        <v>7968.7499999999982</v>
      </c>
      <c r="K15" s="29">
        <f t="shared" si="0"/>
        <v>9999.9999999999982</v>
      </c>
      <c r="L15" s="29">
        <f t="shared" si="0"/>
        <v>11718.749999999998</v>
      </c>
      <c r="M15" s="29">
        <f t="shared" si="0"/>
        <v>13124.999999999998</v>
      </c>
      <c r="N15" s="29">
        <f t="shared" si="0"/>
        <v>14218.749999999996</v>
      </c>
      <c r="O15" s="29">
        <f t="shared" si="0"/>
        <v>14999.999999999996</v>
      </c>
      <c r="P15" s="29">
        <f t="shared" si="0"/>
        <v>15468.749999999996</v>
      </c>
      <c r="Q15" s="29">
        <f t="shared" si="0"/>
        <v>15624.999999999996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x14ac:dyDescent="0.2">
      <c r="A16" s="26"/>
      <c r="B16" s="32">
        <v>0.9</v>
      </c>
      <c r="C16" s="26"/>
      <c r="D16" s="29">
        <f t="shared" si="1"/>
        <v>488.88888888888886</v>
      </c>
      <c r="E16" s="29">
        <f t="shared" si="0"/>
        <v>967.90123456790116</v>
      </c>
      <c r="F16" s="29">
        <f t="shared" si="0"/>
        <v>1437.037037037037</v>
      </c>
      <c r="G16" s="29">
        <f t="shared" si="0"/>
        <v>1896.2962962962961</v>
      </c>
      <c r="H16" s="29">
        <f t="shared" si="0"/>
        <v>2345.679012345679</v>
      </c>
      <c r="I16" s="29">
        <f t="shared" si="0"/>
        <v>4444.4444444444443</v>
      </c>
      <c r="J16" s="29">
        <f t="shared" si="0"/>
        <v>6296.2962962962956</v>
      </c>
      <c r="K16" s="29">
        <f t="shared" si="0"/>
        <v>7901.2345679012342</v>
      </c>
      <c r="L16" s="29">
        <f t="shared" si="0"/>
        <v>9259.2592592592591</v>
      </c>
      <c r="M16" s="29">
        <f t="shared" si="0"/>
        <v>10370.37037037037</v>
      </c>
      <c r="N16" s="29">
        <f t="shared" si="0"/>
        <v>11234.567901234566</v>
      </c>
      <c r="O16" s="29">
        <f t="shared" si="0"/>
        <v>11851.85185185185</v>
      </c>
      <c r="P16" s="29">
        <f t="shared" si="0"/>
        <v>12222.222222222221</v>
      </c>
      <c r="Q16" s="29">
        <f t="shared" si="0"/>
        <v>12345.679012345678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2">
      <c r="A17" s="26"/>
      <c r="B17" s="32">
        <v>1</v>
      </c>
      <c r="C17" s="26"/>
      <c r="D17" s="29">
        <f t="shared" si="1"/>
        <v>396</v>
      </c>
      <c r="E17" s="29">
        <f t="shared" si="0"/>
        <v>784</v>
      </c>
      <c r="F17" s="29">
        <f t="shared" si="0"/>
        <v>1164</v>
      </c>
      <c r="G17" s="29">
        <f t="shared" si="0"/>
        <v>1536</v>
      </c>
      <c r="H17" s="29">
        <f t="shared" si="0"/>
        <v>1900</v>
      </c>
      <c r="I17" s="29">
        <f t="shared" si="0"/>
        <v>3600</v>
      </c>
      <c r="J17" s="29">
        <f t="shared" si="0"/>
        <v>5100</v>
      </c>
      <c r="K17" s="29">
        <f t="shared" si="0"/>
        <v>6400</v>
      </c>
      <c r="L17" s="29">
        <f t="shared" si="0"/>
        <v>7500</v>
      </c>
      <c r="M17" s="29">
        <f t="shared" si="0"/>
        <v>8400</v>
      </c>
      <c r="N17" s="29">
        <f t="shared" si="0"/>
        <v>9100</v>
      </c>
      <c r="O17" s="29">
        <f t="shared" si="0"/>
        <v>9600</v>
      </c>
      <c r="P17" s="29">
        <f t="shared" si="0"/>
        <v>9900</v>
      </c>
      <c r="Q17" s="29">
        <f t="shared" si="0"/>
        <v>10000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2">
      <c r="A18" s="26"/>
      <c r="B18" s="32"/>
      <c r="C18" s="26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2">
      <c r="A19" s="26"/>
      <c r="B19" s="32">
        <v>1.5</v>
      </c>
      <c r="C19" s="26"/>
      <c r="D19" s="29">
        <f t="shared" si="1"/>
        <v>176</v>
      </c>
      <c r="E19" s="29">
        <f t="shared" si="0"/>
        <v>348.44444444444446</v>
      </c>
      <c r="F19" s="29">
        <f t="shared" si="0"/>
        <v>517.33333333333337</v>
      </c>
      <c r="G19" s="29">
        <f t="shared" si="0"/>
        <v>682.66666666666663</v>
      </c>
      <c r="H19" s="29">
        <f t="shared" si="0"/>
        <v>844.44444444444446</v>
      </c>
      <c r="I19" s="29">
        <f t="shared" si="0"/>
        <v>1600</v>
      </c>
      <c r="J19" s="29">
        <f t="shared" si="0"/>
        <v>2266.6666666666665</v>
      </c>
      <c r="K19" s="29">
        <f t="shared" si="0"/>
        <v>2844.4444444444443</v>
      </c>
      <c r="L19" s="29">
        <f t="shared" si="0"/>
        <v>3333.3333333333335</v>
      </c>
      <c r="M19" s="29">
        <f t="shared" si="0"/>
        <v>3733.3333333333335</v>
      </c>
      <c r="N19" s="29">
        <f t="shared" si="0"/>
        <v>4044.4444444444443</v>
      </c>
      <c r="O19" s="29">
        <f t="shared" si="0"/>
        <v>4266.666666666667</v>
      </c>
      <c r="P19" s="29">
        <f t="shared" si="0"/>
        <v>4400</v>
      </c>
      <c r="Q19" s="29">
        <f t="shared" si="0"/>
        <v>4444.4444444444443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2">
      <c r="A20" s="26"/>
      <c r="B20" s="32">
        <v>2</v>
      </c>
      <c r="C20" s="26"/>
      <c r="D20" s="29">
        <f t="shared" si="1"/>
        <v>99</v>
      </c>
      <c r="E20" s="29">
        <f t="shared" si="0"/>
        <v>196</v>
      </c>
      <c r="F20" s="29">
        <f t="shared" si="0"/>
        <v>291</v>
      </c>
      <c r="G20" s="29">
        <f t="shared" si="0"/>
        <v>384</v>
      </c>
      <c r="H20" s="29">
        <f t="shared" si="0"/>
        <v>475</v>
      </c>
      <c r="I20" s="29">
        <f t="shared" si="0"/>
        <v>900</v>
      </c>
      <c r="J20" s="29">
        <f t="shared" si="0"/>
        <v>1275</v>
      </c>
      <c r="K20" s="29">
        <f t="shared" si="0"/>
        <v>1600</v>
      </c>
      <c r="L20" s="29">
        <f t="shared" si="0"/>
        <v>1875</v>
      </c>
      <c r="M20" s="29">
        <f t="shared" si="0"/>
        <v>2100</v>
      </c>
      <c r="N20" s="29">
        <f t="shared" si="0"/>
        <v>2275</v>
      </c>
      <c r="O20" s="29">
        <f t="shared" si="0"/>
        <v>2400</v>
      </c>
      <c r="P20" s="29">
        <f t="shared" si="0"/>
        <v>2475</v>
      </c>
      <c r="Q20" s="29">
        <f t="shared" si="0"/>
        <v>2500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2">
      <c r="A21" s="26"/>
      <c r="B21" s="32">
        <v>2.5</v>
      </c>
      <c r="C21" s="26"/>
      <c r="D21" s="29">
        <f t="shared" si="1"/>
        <v>63.36</v>
      </c>
      <c r="E21" s="29">
        <f t="shared" si="0"/>
        <v>125.44</v>
      </c>
      <c r="F21" s="29">
        <f t="shared" si="0"/>
        <v>186.24</v>
      </c>
      <c r="G21" s="29">
        <f t="shared" si="0"/>
        <v>245.76</v>
      </c>
      <c r="H21" s="29">
        <f t="shared" si="0"/>
        <v>304</v>
      </c>
      <c r="I21" s="29">
        <f t="shared" si="0"/>
        <v>576</v>
      </c>
      <c r="J21" s="29">
        <f t="shared" si="0"/>
        <v>816</v>
      </c>
      <c r="K21" s="29">
        <f t="shared" si="0"/>
        <v>1024</v>
      </c>
      <c r="L21" s="29">
        <f t="shared" si="0"/>
        <v>1200</v>
      </c>
      <c r="M21" s="29">
        <f t="shared" si="0"/>
        <v>1344</v>
      </c>
      <c r="N21" s="29">
        <f t="shared" si="0"/>
        <v>1456</v>
      </c>
      <c r="O21" s="29">
        <f t="shared" si="0"/>
        <v>1536</v>
      </c>
      <c r="P21" s="29">
        <f t="shared" si="0"/>
        <v>1584</v>
      </c>
      <c r="Q21" s="29">
        <f t="shared" si="0"/>
        <v>1600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2">
      <c r="A22" s="26"/>
      <c r="B22" s="32">
        <v>3</v>
      </c>
      <c r="C22" s="26"/>
      <c r="D22" s="29">
        <f t="shared" si="1"/>
        <v>44</v>
      </c>
      <c r="E22" s="29">
        <f t="shared" si="0"/>
        <v>87.111111111111114</v>
      </c>
      <c r="F22" s="29">
        <f t="shared" si="0"/>
        <v>129.33333333333334</v>
      </c>
      <c r="G22" s="29">
        <f t="shared" si="0"/>
        <v>170.66666666666666</v>
      </c>
      <c r="H22" s="29">
        <f t="shared" si="0"/>
        <v>211.11111111111111</v>
      </c>
      <c r="I22" s="29">
        <f t="shared" si="0"/>
        <v>400</v>
      </c>
      <c r="J22" s="29">
        <f t="shared" si="0"/>
        <v>566.66666666666663</v>
      </c>
      <c r="K22" s="29">
        <f t="shared" si="0"/>
        <v>711.11111111111109</v>
      </c>
      <c r="L22" s="29">
        <f t="shared" si="0"/>
        <v>833.33333333333337</v>
      </c>
      <c r="M22" s="29">
        <f t="shared" si="0"/>
        <v>933.33333333333337</v>
      </c>
      <c r="N22" s="29">
        <f t="shared" si="0"/>
        <v>1011.1111111111111</v>
      </c>
      <c r="O22" s="29">
        <f t="shared" si="0"/>
        <v>1066.6666666666667</v>
      </c>
      <c r="P22" s="29">
        <f t="shared" si="0"/>
        <v>1100</v>
      </c>
      <c r="Q22" s="29">
        <f t="shared" si="0"/>
        <v>1111.1111111111111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x14ac:dyDescent="0.2">
      <c r="A23" s="26"/>
      <c r="B23" s="32">
        <v>3.5</v>
      </c>
      <c r="C23" s="26"/>
      <c r="D23" s="29">
        <f t="shared" si="1"/>
        <v>32.326530612244895</v>
      </c>
      <c r="E23" s="29">
        <f t="shared" si="1"/>
        <v>64</v>
      </c>
      <c r="F23" s="29">
        <f t="shared" si="1"/>
        <v>95.020408163265301</v>
      </c>
      <c r="G23" s="29">
        <f t="shared" si="1"/>
        <v>125.38775510204081</v>
      </c>
      <c r="H23" s="29">
        <f t="shared" si="1"/>
        <v>155.10204081632654</v>
      </c>
      <c r="I23" s="29">
        <f t="shared" si="1"/>
        <v>293.87755102040819</v>
      </c>
      <c r="J23" s="29">
        <f t="shared" si="1"/>
        <v>416.32653061224488</v>
      </c>
      <c r="K23" s="29">
        <f t="shared" si="1"/>
        <v>522.44897959183675</v>
      </c>
      <c r="L23" s="29">
        <f t="shared" si="1"/>
        <v>612.24489795918362</v>
      </c>
      <c r="M23" s="29">
        <f t="shared" si="1"/>
        <v>685.71428571428567</v>
      </c>
      <c r="N23" s="29">
        <f t="shared" si="1"/>
        <v>742.85714285714289</v>
      </c>
      <c r="O23" s="29">
        <f t="shared" si="1"/>
        <v>783.67346938775506</v>
      </c>
      <c r="P23" s="29">
        <f t="shared" si="1"/>
        <v>808.16326530612241</v>
      </c>
      <c r="Q23" s="29">
        <f t="shared" si="1"/>
        <v>816.32653061224494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x14ac:dyDescent="0.2">
      <c r="A24" s="26"/>
      <c r="B24" s="32"/>
      <c r="C24" s="26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x14ac:dyDescent="0.2">
      <c r="A25" s="26"/>
      <c r="B25" s="32">
        <v>4</v>
      </c>
      <c r="C25" s="26"/>
      <c r="D25" s="29">
        <f t="shared" si="1"/>
        <v>24.75</v>
      </c>
      <c r="E25" s="29">
        <f t="shared" si="1"/>
        <v>49</v>
      </c>
      <c r="F25" s="29">
        <f t="shared" si="1"/>
        <v>72.75</v>
      </c>
      <c r="G25" s="29">
        <f t="shared" si="1"/>
        <v>96</v>
      </c>
      <c r="H25" s="29">
        <f t="shared" si="1"/>
        <v>118.75</v>
      </c>
      <c r="I25" s="29">
        <f t="shared" si="1"/>
        <v>225</v>
      </c>
      <c r="J25" s="29">
        <f t="shared" si="1"/>
        <v>318.75</v>
      </c>
      <c r="K25" s="29">
        <f t="shared" si="1"/>
        <v>400</v>
      </c>
      <c r="L25" s="29">
        <f t="shared" si="1"/>
        <v>468.75</v>
      </c>
      <c r="M25" s="29">
        <f t="shared" si="1"/>
        <v>525</v>
      </c>
      <c r="N25" s="29">
        <f t="shared" si="1"/>
        <v>568.75</v>
      </c>
      <c r="O25" s="29">
        <f t="shared" si="1"/>
        <v>600</v>
      </c>
      <c r="P25" s="29">
        <f t="shared" si="1"/>
        <v>618.75</v>
      </c>
      <c r="Q25" s="29">
        <f t="shared" si="1"/>
        <v>625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x14ac:dyDescent="0.2">
      <c r="A26" s="26"/>
      <c r="B26" s="32">
        <v>4.5</v>
      </c>
      <c r="C26" s="26"/>
      <c r="D26" s="29">
        <f t="shared" si="1"/>
        <v>19.555555555555557</v>
      </c>
      <c r="E26" s="29">
        <f t="shared" si="1"/>
        <v>38.716049382716051</v>
      </c>
      <c r="F26" s="29">
        <f t="shared" si="1"/>
        <v>57.481481481481481</v>
      </c>
      <c r="G26" s="29">
        <f t="shared" si="1"/>
        <v>75.851851851851848</v>
      </c>
      <c r="H26" s="29">
        <f t="shared" si="1"/>
        <v>93.827160493827165</v>
      </c>
      <c r="I26" s="29">
        <f t="shared" si="1"/>
        <v>177.77777777777777</v>
      </c>
      <c r="J26" s="29">
        <f t="shared" si="1"/>
        <v>251.85185185185185</v>
      </c>
      <c r="K26" s="29">
        <f t="shared" si="1"/>
        <v>316.04938271604937</v>
      </c>
      <c r="L26" s="29">
        <f t="shared" si="1"/>
        <v>370.37037037037038</v>
      </c>
      <c r="M26" s="29">
        <f t="shared" si="1"/>
        <v>414.81481481481484</v>
      </c>
      <c r="N26" s="29">
        <f t="shared" si="1"/>
        <v>449.38271604938274</v>
      </c>
      <c r="O26" s="29">
        <f t="shared" si="1"/>
        <v>474.07407407407408</v>
      </c>
      <c r="P26" s="29">
        <f t="shared" si="1"/>
        <v>488.88888888888891</v>
      </c>
      <c r="Q26" s="29">
        <f t="shared" si="1"/>
        <v>493.82716049382714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x14ac:dyDescent="0.2">
      <c r="A27" s="26"/>
      <c r="B27" s="32">
        <v>5</v>
      </c>
      <c r="C27" s="26"/>
      <c r="D27" s="29">
        <f t="shared" si="1"/>
        <v>15.84</v>
      </c>
      <c r="E27" s="29">
        <f t="shared" si="1"/>
        <v>31.36</v>
      </c>
      <c r="F27" s="29">
        <f t="shared" si="1"/>
        <v>46.56</v>
      </c>
      <c r="G27" s="29">
        <f t="shared" si="1"/>
        <v>61.44</v>
      </c>
      <c r="H27" s="29">
        <f t="shared" si="1"/>
        <v>76</v>
      </c>
      <c r="I27" s="29">
        <f t="shared" si="1"/>
        <v>144</v>
      </c>
      <c r="J27" s="29">
        <f t="shared" si="1"/>
        <v>204</v>
      </c>
      <c r="K27" s="29">
        <f t="shared" si="1"/>
        <v>256</v>
      </c>
      <c r="L27" s="29">
        <f t="shared" si="1"/>
        <v>300</v>
      </c>
      <c r="M27" s="29">
        <f t="shared" si="1"/>
        <v>336</v>
      </c>
      <c r="N27" s="29">
        <f t="shared" si="1"/>
        <v>364</v>
      </c>
      <c r="O27" s="29">
        <f t="shared" si="1"/>
        <v>384</v>
      </c>
      <c r="P27" s="29">
        <f t="shared" si="1"/>
        <v>396</v>
      </c>
      <c r="Q27" s="29">
        <f t="shared" si="1"/>
        <v>400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x14ac:dyDescent="0.2">
      <c r="A28" s="26"/>
      <c r="B28" s="32">
        <v>6</v>
      </c>
      <c r="C28" s="26"/>
      <c r="D28" s="29">
        <f t="shared" si="1"/>
        <v>11</v>
      </c>
      <c r="E28" s="29">
        <f t="shared" si="1"/>
        <v>21.777777777777779</v>
      </c>
      <c r="F28" s="29">
        <f t="shared" si="1"/>
        <v>32.333333333333336</v>
      </c>
      <c r="G28" s="29">
        <f t="shared" si="1"/>
        <v>42.666666666666664</v>
      </c>
      <c r="H28" s="29">
        <f t="shared" si="1"/>
        <v>52.777777777777779</v>
      </c>
      <c r="I28" s="29">
        <f t="shared" si="1"/>
        <v>100</v>
      </c>
      <c r="J28" s="29">
        <f t="shared" si="1"/>
        <v>141.66666666666666</v>
      </c>
      <c r="K28" s="29">
        <f t="shared" si="1"/>
        <v>177.77777777777777</v>
      </c>
      <c r="L28" s="29">
        <f t="shared" si="1"/>
        <v>208.33333333333334</v>
      </c>
      <c r="M28" s="29">
        <f t="shared" si="1"/>
        <v>233.33333333333334</v>
      </c>
      <c r="N28" s="29">
        <f t="shared" si="1"/>
        <v>252.77777777777777</v>
      </c>
      <c r="O28" s="29">
        <f t="shared" si="1"/>
        <v>266.66666666666669</v>
      </c>
      <c r="P28" s="29">
        <f t="shared" si="1"/>
        <v>275</v>
      </c>
      <c r="Q28" s="29">
        <f t="shared" si="1"/>
        <v>277.77777777777777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x14ac:dyDescent="0.2">
      <c r="A29" s="26"/>
      <c r="B29" s="32">
        <v>7</v>
      </c>
      <c r="C29" s="26"/>
      <c r="D29" s="29">
        <f t="shared" si="1"/>
        <v>8.0816326530612237</v>
      </c>
      <c r="E29" s="29">
        <f t="shared" si="1"/>
        <v>16</v>
      </c>
      <c r="F29" s="29">
        <f t="shared" si="1"/>
        <v>23.755102040816325</v>
      </c>
      <c r="G29" s="29">
        <f t="shared" si="1"/>
        <v>31.346938775510203</v>
      </c>
      <c r="H29" s="29">
        <f t="shared" si="1"/>
        <v>38.775510204081634</v>
      </c>
      <c r="I29" s="29">
        <f t="shared" si="1"/>
        <v>73.469387755102048</v>
      </c>
      <c r="J29" s="29">
        <f t="shared" si="1"/>
        <v>104.08163265306122</v>
      </c>
      <c r="K29" s="29">
        <f t="shared" si="1"/>
        <v>130.61224489795919</v>
      </c>
      <c r="L29" s="29">
        <f t="shared" si="1"/>
        <v>153.0612244897959</v>
      </c>
      <c r="M29" s="29">
        <f t="shared" si="1"/>
        <v>171.42857142857142</v>
      </c>
      <c r="N29" s="29">
        <f t="shared" si="1"/>
        <v>185.71428571428572</v>
      </c>
      <c r="O29" s="29">
        <f t="shared" si="1"/>
        <v>195.91836734693877</v>
      </c>
      <c r="P29" s="29">
        <f t="shared" si="1"/>
        <v>202.0408163265306</v>
      </c>
      <c r="Q29" s="29">
        <f t="shared" si="1"/>
        <v>204.08163265306123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x14ac:dyDescent="0.2">
      <c r="A30" s="26"/>
      <c r="B30" s="32"/>
      <c r="C30" s="26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x14ac:dyDescent="0.2">
      <c r="A31" s="26"/>
      <c r="B31" s="32">
        <v>8</v>
      </c>
      <c r="C31" s="26"/>
      <c r="D31" s="29">
        <f t="shared" si="1"/>
        <v>6.1875</v>
      </c>
      <c r="E31" s="29">
        <f t="shared" si="1"/>
        <v>12.25</v>
      </c>
      <c r="F31" s="29">
        <f t="shared" si="1"/>
        <v>18.1875</v>
      </c>
      <c r="G31" s="29">
        <f t="shared" si="1"/>
        <v>24</v>
      </c>
      <c r="H31" s="29">
        <f t="shared" si="1"/>
        <v>29.6875</v>
      </c>
      <c r="I31" s="29">
        <f t="shared" si="1"/>
        <v>56.25</v>
      </c>
      <c r="J31" s="29">
        <f t="shared" si="1"/>
        <v>79.6875</v>
      </c>
      <c r="K31" s="29">
        <f t="shared" si="1"/>
        <v>100</v>
      </c>
      <c r="L31" s="29">
        <f t="shared" si="1"/>
        <v>117.1875</v>
      </c>
      <c r="M31" s="29">
        <f t="shared" si="1"/>
        <v>131.25</v>
      </c>
      <c r="N31" s="29">
        <f t="shared" si="1"/>
        <v>142.1875</v>
      </c>
      <c r="O31" s="29">
        <f t="shared" si="1"/>
        <v>150</v>
      </c>
      <c r="P31" s="29">
        <f t="shared" si="1"/>
        <v>154.6875</v>
      </c>
      <c r="Q31" s="29">
        <f t="shared" si="1"/>
        <v>156.25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x14ac:dyDescent="0.2">
      <c r="A32" s="26"/>
      <c r="B32" s="32">
        <v>9</v>
      </c>
      <c r="C32" s="26"/>
      <c r="D32" s="29">
        <f t="shared" si="1"/>
        <v>4.8888888888888893</v>
      </c>
      <c r="E32" s="29">
        <f t="shared" si="1"/>
        <v>9.6790123456790127</v>
      </c>
      <c r="F32" s="29">
        <f t="shared" si="1"/>
        <v>14.37037037037037</v>
      </c>
      <c r="G32" s="29">
        <f t="shared" si="1"/>
        <v>18.962962962962962</v>
      </c>
      <c r="H32" s="29">
        <f t="shared" si="1"/>
        <v>23.456790123456791</v>
      </c>
      <c r="I32" s="29">
        <f t="shared" si="1"/>
        <v>44.444444444444443</v>
      </c>
      <c r="J32" s="29">
        <f t="shared" si="1"/>
        <v>62.962962962962962</v>
      </c>
      <c r="K32" s="29">
        <f t="shared" si="1"/>
        <v>79.012345679012341</v>
      </c>
      <c r="L32" s="29">
        <f t="shared" si="1"/>
        <v>92.592592592592595</v>
      </c>
      <c r="M32" s="29">
        <f t="shared" si="1"/>
        <v>103.70370370370371</v>
      </c>
      <c r="N32" s="29">
        <f t="shared" si="1"/>
        <v>112.34567901234568</v>
      </c>
      <c r="O32" s="29">
        <f t="shared" si="1"/>
        <v>118.51851851851852</v>
      </c>
      <c r="P32" s="29">
        <f t="shared" si="1"/>
        <v>122.22222222222223</v>
      </c>
      <c r="Q32" s="29">
        <f t="shared" si="1"/>
        <v>123.45679012345678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x14ac:dyDescent="0.2">
      <c r="A33" s="26"/>
      <c r="B33" s="32">
        <v>10</v>
      </c>
      <c r="C33" s="26"/>
      <c r="D33" s="29">
        <f t="shared" si="1"/>
        <v>3.96</v>
      </c>
      <c r="E33" s="29">
        <f t="shared" si="1"/>
        <v>7.84</v>
      </c>
      <c r="F33" s="29">
        <f t="shared" si="1"/>
        <v>11.64</v>
      </c>
      <c r="G33" s="29">
        <f t="shared" si="1"/>
        <v>15.36</v>
      </c>
      <c r="H33" s="29">
        <f t="shared" si="1"/>
        <v>19</v>
      </c>
      <c r="I33" s="29">
        <f t="shared" si="1"/>
        <v>36</v>
      </c>
      <c r="J33" s="29">
        <f t="shared" si="1"/>
        <v>51</v>
      </c>
      <c r="K33" s="29">
        <f t="shared" si="1"/>
        <v>64</v>
      </c>
      <c r="L33" s="29">
        <f t="shared" si="1"/>
        <v>75</v>
      </c>
      <c r="M33" s="29">
        <f t="shared" si="1"/>
        <v>84</v>
      </c>
      <c r="N33" s="29">
        <f t="shared" si="1"/>
        <v>91</v>
      </c>
      <c r="O33" s="29">
        <f t="shared" si="1"/>
        <v>96</v>
      </c>
      <c r="P33" s="29">
        <f t="shared" si="1"/>
        <v>99</v>
      </c>
      <c r="Q33" s="29">
        <f t="shared" si="1"/>
        <v>100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x14ac:dyDescent="0.2">
      <c r="A34" s="26"/>
      <c r="B34" s="32">
        <v>15</v>
      </c>
      <c r="C34" s="26"/>
      <c r="D34" s="29">
        <f t="shared" si="1"/>
        <v>1.76</v>
      </c>
      <c r="E34" s="29">
        <f t="shared" si="1"/>
        <v>3.4844444444444442</v>
      </c>
      <c r="F34" s="29">
        <f t="shared" si="1"/>
        <v>5.1733333333333329</v>
      </c>
      <c r="G34" s="29">
        <f t="shared" si="1"/>
        <v>6.8266666666666671</v>
      </c>
      <c r="H34" s="29">
        <f t="shared" si="1"/>
        <v>8.4444444444444446</v>
      </c>
      <c r="I34" s="29">
        <f t="shared" si="1"/>
        <v>16</v>
      </c>
      <c r="J34" s="29">
        <f t="shared" si="1"/>
        <v>22.666666666666668</v>
      </c>
      <c r="K34" s="29">
        <f t="shared" si="1"/>
        <v>28.444444444444443</v>
      </c>
      <c r="L34" s="29">
        <f t="shared" si="1"/>
        <v>33.333333333333336</v>
      </c>
      <c r="M34" s="29">
        <f t="shared" si="1"/>
        <v>37.333333333333336</v>
      </c>
      <c r="N34" s="29">
        <f t="shared" si="1"/>
        <v>40.444444444444443</v>
      </c>
      <c r="O34" s="29">
        <f t="shared" si="1"/>
        <v>42.666666666666664</v>
      </c>
      <c r="P34" s="29">
        <f t="shared" si="1"/>
        <v>44</v>
      </c>
      <c r="Q34" s="29">
        <f t="shared" si="1"/>
        <v>44.444444444444443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x14ac:dyDescent="0.2">
      <c r="A35" s="26"/>
      <c r="B35" s="32">
        <v>20</v>
      </c>
      <c r="C35" s="26"/>
      <c r="D35" s="29">
        <f t="shared" si="1"/>
        <v>0.99</v>
      </c>
      <c r="E35" s="29">
        <f t="shared" si="1"/>
        <v>1.96</v>
      </c>
      <c r="F35" s="29">
        <f t="shared" si="1"/>
        <v>2.91</v>
      </c>
      <c r="G35" s="29">
        <f t="shared" si="1"/>
        <v>3.84</v>
      </c>
      <c r="H35" s="29">
        <f t="shared" si="1"/>
        <v>4.75</v>
      </c>
      <c r="I35" s="29">
        <f t="shared" si="1"/>
        <v>9</v>
      </c>
      <c r="J35" s="29">
        <f t="shared" si="1"/>
        <v>12.75</v>
      </c>
      <c r="K35" s="29">
        <f t="shared" si="1"/>
        <v>16</v>
      </c>
      <c r="L35" s="29">
        <f t="shared" si="1"/>
        <v>18.75</v>
      </c>
      <c r="M35" s="29">
        <f t="shared" si="1"/>
        <v>21</v>
      </c>
      <c r="N35" s="29">
        <f t="shared" si="1"/>
        <v>22.75</v>
      </c>
      <c r="O35" s="29">
        <f t="shared" si="1"/>
        <v>24</v>
      </c>
      <c r="P35" s="29">
        <f t="shared" si="1"/>
        <v>24.75</v>
      </c>
      <c r="Q35" s="29">
        <f t="shared" si="1"/>
        <v>25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x14ac:dyDescent="0.2">
      <c r="A36" s="26"/>
      <c r="B36" s="32"/>
      <c r="C36" s="26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x14ac:dyDescent="0.2">
      <c r="A37" s="26"/>
      <c r="B37" s="32">
        <v>25</v>
      </c>
      <c r="C37" s="26"/>
      <c r="D37" s="29">
        <f t="shared" si="1"/>
        <v>0.63360000000000005</v>
      </c>
      <c r="E37" s="29">
        <f t="shared" si="1"/>
        <v>1.2544</v>
      </c>
      <c r="F37" s="29">
        <f t="shared" si="1"/>
        <v>1.8624000000000001</v>
      </c>
      <c r="G37" s="29">
        <f t="shared" si="1"/>
        <v>2.4575999999999998</v>
      </c>
      <c r="H37" s="29">
        <f t="shared" si="1"/>
        <v>3.04</v>
      </c>
      <c r="I37" s="29">
        <f t="shared" si="1"/>
        <v>5.76</v>
      </c>
      <c r="J37" s="29">
        <f t="shared" si="1"/>
        <v>8.16</v>
      </c>
      <c r="K37" s="29">
        <f t="shared" si="1"/>
        <v>10.24</v>
      </c>
      <c r="L37" s="29">
        <f t="shared" si="1"/>
        <v>12</v>
      </c>
      <c r="M37" s="29">
        <f t="shared" si="1"/>
        <v>13.44</v>
      </c>
      <c r="N37" s="29">
        <f t="shared" si="1"/>
        <v>14.56</v>
      </c>
      <c r="O37" s="29">
        <f t="shared" si="1"/>
        <v>15.36</v>
      </c>
      <c r="P37" s="29">
        <f t="shared" si="1"/>
        <v>15.84</v>
      </c>
      <c r="Q37" s="29">
        <f t="shared" si="1"/>
        <v>16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x14ac:dyDescent="0.2">
      <c r="A38" s="26"/>
      <c r="B38" s="32">
        <v>30</v>
      </c>
      <c r="C38" s="26"/>
      <c r="D38" s="29">
        <f t="shared" si="1"/>
        <v>0.44</v>
      </c>
      <c r="E38" s="29">
        <f t="shared" si="1"/>
        <v>0.87111111111111106</v>
      </c>
      <c r="F38" s="29">
        <f t="shared" si="1"/>
        <v>1.2933333333333332</v>
      </c>
      <c r="G38" s="29">
        <f t="shared" si="1"/>
        <v>1.7066666666666668</v>
      </c>
      <c r="H38" s="29">
        <f t="shared" si="1"/>
        <v>2.1111111111111112</v>
      </c>
      <c r="I38" s="29">
        <f t="shared" si="1"/>
        <v>4</v>
      </c>
      <c r="J38" s="29">
        <f t="shared" si="1"/>
        <v>5.666666666666667</v>
      </c>
      <c r="K38" s="29">
        <f t="shared" si="1"/>
        <v>7.1111111111111107</v>
      </c>
      <c r="L38" s="29">
        <f t="shared" si="1"/>
        <v>8.3333333333333339</v>
      </c>
      <c r="M38" s="29">
        <f t="shared" si="1"/>
        <v>9.3333333333333339</v>
      </c>
      <c r="N38" s="29">
        <f t="shared" si="1"/>
        <v>10.111111111111111</v>
      </c>
      <c r="O38" s="29">
        <f t="shared" si="1"/>
        <v>10.666666666666666</v>
      </c>
      <c r="P38" s="29">
        <f t="shared" si="1"/>
        <v>11</v>
      </c>
      <c r="Q38" s="29">
        <f t="shared" si="1"/>
        <v>11.111111111111111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x14ac:dyDescent="0.2">
      <c r="A39" s="26"/>
      <c r="B39" s="32">
        <v>35</v>
      </c>
      <c r="C39" s="26"/>
      <c r="D39" s="29">
        <f t="shared" si="1"/>
        <v>0.32326530612244897</v>
      </c>
      <c r="E39" s="29">
        <f t="shared" si="1"/>
        <v>0.64</v>
      </c>
      <c r="F39" s="29">
        <f t="shared" si="1"/>
        <v>0.95020408163265302</v>
      </c>
      <c r="G39" s="29">
        <f t="shared" si="1"/>
        <v>1.2538775510204081</v>
      </c>
      <c r="H39" s="29">
        <f t="shared" si="1"/>
        <v>1.5510204081632653</v>
      </c>
      <c r="I39" s="29">
        <f t="shared" si="1"/>
        <v>2.9387755102040818</v>
      </c>
      <c r="J39" s="29">
        <f t="shared" si="1"/>
        <v>4.1632653061224492</v>
      </c>
      <c r="K39" s="29">
        <f t="shared" si="1"/>
        <v>5.2244897959183669</v>
      </c>
      <c r="L39" s="29">
        <f t="shared" si="1"/>
        <v>6.1224489795918364</v>
      </c>
      <c r="M39" s="29">
        <f t="shared" si="1"/>
        <v>6.8571428571428568</v>
      </c>
      <c r="N39" s="29">
        <f t="shared" si="1"/>
        <v>7.4285714285714288</v>
      </c>
      <c r="O39" s="29">
        <f t="shared" si="1"/>
        <v>7.8367346938775508</v>
      </c>
      <c r="P39" s="29">
        <f t="shared" si="1"/>
        <v>8.0816326530612237</v>
      </c>
      <c r="Q39" s="29">
        <f t="shared" si="1"/>
        <v>8.1632653061224492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x14ac:dyDescent="0.2">
      <c r="A40" s="26"/>
      <c r="B40" s="32">
        <v>40</v>
      </c>
      <c r="C40" s="26"/>
      <c r="D40" s="29">
        <f t="shared" si="1"/>
        <v>0.2475</v>
      </c>
      <c r="E40" s="29">
        <f t="shared" si="1"/>
        <v>0.49</v>
      </c>
      <c r="F40" s="29">
        <f t="shared" ref="F40:Q40" si="2">+(2^2*F$5*F$4)/($B40*$B40)</f>
        <v>0.72750000000000004</v>
      </c>
      <c r="G40" s="29">
        <f t="shared" si="2"/>
        <v>0.96</v>
      </c>
      <c r="H40" s="29">
        <f t="shared" si="2"/>
        <v>1.1875</v>
      </c>
      <c r="I40" s="29">
        <f t="shared" si="2"/>
        <v>2.25</v>
      </c>
      <c r="J40" s="29">
        <f t="shared" si="2"/>
        <v>3.1875</v>
      </c>
      <c r="K40" s="29">
        <f t="shared" si="2"/>
        <v>4</v>
      </c>
      <c r="L40" s="29">
        <f t="shared" si="2"/>
        <v>4.6875</v>
      </c>
      <c r="M40" s="29">
        <f t="shared" si="2"/>
        <v>5.25</v>
      </c>
      <c r="N40" s="29">
        <f t="shared" si="2"/>
        <v>5.6875</v>
      </c>
      <c r="O40" s="29">
        <f t="shared" si="2"/>
        <v>6</v>
      </c>
      <c r="P40" s="29">
        <f t="shared" si="2"/>
        <v>6.1875</v>
      </c>
      <c r="Q40" s="29">
        <f t="shared" si="2"/>
        <v>6.25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6.75" customHeight="1" x14ac:dyDescent="0.2"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4" spans="1:35" x14ac:dyDescent="0.2">
      <c r="B44" s="12"/>
    </row>
  </sheetData>
  <mergeCells count="3">
    <mergeCell ref="C3:Q3"/>
    <mergeCell ref="B4:B5"/>
    <mergeCell ref="B1:N1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5124" r:id="rId4">
          <objectPr defaultSize="0" autoPict="0" r:id="rId5">
            <anchor moveWithCells="1" sizeWithCells="1">
              <from>
                <xdr:col>15</xdr:col>
                <xdr:colOff>0</xdr:colOff>
                <xdr:row>0</xdr:row>
                <xdr:rowOff>66675</xdr:rowOff>
              </from>
              <to>
                <xdr:col>16</xdr:col>
                <xdr:colOff>95250</xdr:colOff>
                <xdr:row>0</xdr:row>
                <xdr:rowOff>495300</xdr:rowOff>
              </to>
            </anchor>
          </objectPr>
        </oleObject>
      </mc:Choice>
      <mc:Fallback>
        <oleObject progId="Equation.DSMT4" shapeId="5124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4"/>
  <sheetViews>
    <sheetView showGridLines="0" topLeftCell="B1" zoomScaleNormal="100" workbookViewId="0">
      <selection activeCell="B43" sqref="B43"/>
    </sheetView>
  </sheetViews>
  <sheetFormatPr baseColWidth="10" defaultRowHeight="12.75" x14ac:dyDescent="0.2"/>
  <cols>
    <col min="1" max="1" width="2.85546875" customWidth="1"/>
    <col min="2" max="2" width="12" customWidth="1"/>
    <col min="3" max="3" width="4.7109375" customWidth="1"/>
    <col min="4" max="17" width="9.5703125" customWidth="1"/>
    <col min="18" max="256" width="9.140625" customWidth="1"/>
  </cols>
  <sheetData>
    <row r="1" spans="1:35" ht="39.75" customHeight="1" x14ac:dyDescent="0.2">
      <c r="B1" s="40" t="s">
        <v>18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  <c r="P1" s="1"/>
      <c r="Q1" s="1"/>
    </row>
    <row r="2" spans="1:35" ht="7.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35" x14ac:dyDescent="0.2">
      <c r="A3" s="26"/>
      <c r="B3" s="26"/>
      <c r="C3" s="39" t="s">
        <v>14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35" x14ac:dyDescent="0.2">
      <c r="A4" s="26"/>
      <c r="B4" s="41" t="s">
        <v>11</v>
      </c>
      <c r="C4" s="30" t="s">
        <v>15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10</v>
      </c>
      <c r="J4" s="31">
        <v>15</v>
      </c>
      <c r="K4" s="31">
        <v>20</v>
      </c>
      <c r="L4" s="31">
        <v>25</v>
      </c>
      <c r="M4" s="31">
        <v>30</v>
      </c>
      <c r="N4" s="31">
        <v>35</v>
      </c>
      <c r="O4" s="31">
        <v>40</v>
      </c>
      <c r="P4" s="31">
        <v>45</v>
      </c>
      <c r="Q4" s="31">
        <v>50</v>
      </c>
    </row>
    <row r="5" spans="1:35" x14ac:dyDescent="0.2">
      <c r="A5" s="26"/>
      <c r="B5" s="42"/>
      <c r="C5" s="30" t="s">
        <v>16</v>
      </c>
      <c r="D5" s="31">
        <v>99</v>
      </c>
      <c r="E5" s="31">
        <v>98</v>
      </c>
      <c r="F5" s="31">
        <v>97</v>
      </c>
      <c r="G5" s="31">
        <v>96</v>
      </c>
      <c r="H5" s="31">
        <v>95</v>
      </c>
      <c r="I5" s="31">
        <v>90</v>
      </c>
      <c r="J5" s="31">
        <v>85</v>
      </c>
      <c r="K5" s="31">
        <v>80</v>
      </c>
      <c r="L5" s="31">
        <v>75</v>
      </c>
      <c r="M5" s="31">
        <v>70</v>
      </c>
      <c r="N5" s="31">
        <v>65</v>
      </c>
      <c r="O5" s="31">
        <v>60</v>
      </c>
      <c r="P5" s="31">
        <v>55</v>
      </c>
      <c r="Q5" s="31">
        <v>50</v>
      </c>
    </row>
    <row r="6" spans="1:35" x14ac:dyDescent="0.2">
      <c r="A6" s="26"/>
      <c r="B6" s="27"/>
      <c r="C6" s="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35" x14ac:dyDescent="0.2">
      <c r="A7" s="26"/>
      <c r="B7" s="32">
        <v>0.1</v>
      </c>
      <c r="C7" s="26"/>
      <c r="D7" s="3">
        <f>+(3^2*D$5*D$4)/($B7*$B7)</f>
        <v>89099.999999999985</v>
      </c>
      <c r="E7" s="3">
        <f t="shared" ref="E7:Q22" si="0">+(3^2*E$5*E$4)/($B7*$B7)</f>
        <v>176399.99999999997</v>
      </c>
      <c r="F7" s="3">
        <f t="shared" si="0"/>
        <v>261899.99999999994</v>
      </c>
      <c r="G7" s="3">
        <f t="shared" si="0"/>
        <v>345599.99999999994</v>
      </c>
      <c r="H7" s="3">
        <f t="shared" si="0"/>
        <v>427499.99999999994</v>
      </c>
      <c r="I7" s="3">
        <f t="shared" si="0"/>
        <v>809999.99999999988</v>
      </c>
      <c r="J7" s="3">
        <f t="shared" si="0"/>
        <v>1147499.9999999998</v>
      </c>
      <c r="K7" s="3">
        <f t="shared" si="0"/>
        <v>1439999.9999999998</v>
      </c>
      <c r="L7" s="3">
        <f t="shared" si="0"/>
        <v>1687499.9999999998</v>
      </c>
      <c r="M7" s="3">
        <f t="shared" si="0"/>
        <v>1889999.9999999995</v>
      </c>
      <c r="N7" s="3">
        <f t="shared" si="0"/>
        <v>2047499.9999999995</v>
      </c>
      <c r="O7" s="3">
        <f t="shared" si="0"/>
        <v>2159999.9999999995</v>
      </c>
      <c r="P7" s="3">
        <f t="shared" si="0"/>
        <v>2227499.9999999995</v>
      </c>
      <c r="Q7" s="3">
        <f t="shared" si="0"/>
        <v>2249999.9999999995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x14ac:dyDescent="0.2">
      <c r="A8" s="26"/>
      <c r="B8" s="32">
        <v>0.2</v>
      </c>
      <c r="C8" s="26"/>
      <c r="D8" s="3">
        <f t="shared" ref="D8:Q40" si="1">+(3^2*D$5*D$4)/($B8*$B8)</f>
        <v>22274.999999999996</v>
      </c>
      <c r="E8" s="3">
        <f t="shared" si="0"/>
        <v>44099.999999999993</v>
      </c>
      <c r="F8" s="3">
        <f t="shared" si="0"/>
        <v>65474.999999999985</v>
      </c>
      <c r="G8" s="3">
        <f t="shared" si="0"/>
        <v>86399.999999999985</v>
      </c>
      <c r="H8" s="3">
        <f t="shared" si="0"/>
        <v>106874.99999999999</v>
      </c>
      <c r="I8" s="3">
        <f t="shared" si="0"/>
        <v>202499.99999999997</v>
      </c>
      <c r="J8" s="3">
        <f t="shared" si="0"/>
        <v>286874.99999999994</v>
      </c>
      <c r="K8" s="3">
        <f t="shared" si="0"/>
        <v>359999.99999999994</v>
      </c>
      <c r="L8" s="3">
        <f t="shared" si="0"/>
        <v>421874.99999999994</v>
      </c>
      <c r="M8" s="3">
        <f t="shared" si="0"/>
        <v>472499.99999999988</v>
      </c>
      <c r="N8" s="3">
        <f t="shared" si="0"/>
        <v>511874.99999999988</v>
      </c>
      <c r="O8" s="3">
        <f t="shared" si="0"/>
        <v>539999.99999999988</v>
      </c>
      <c r="P8" s="3">
        <f t="shared" si="0"/>
        <v>556874.99999999988</v>
      </c>
      <c r="Q8" s="3">
        <f t="shared" si="0"/>
        <v>562499.99999999988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2">
      <c r="A9" s="26"/>
      <c r="B9" s="32">
        <v>0.3</v>
      </c>
      <c r="C9" s="26"/>
      <c r="D9" s="3">
        <f t="shared" si="1"/>
        <v>9900</v>
      </c>
      <c r="E9" s="3">
        <f t="shared" si="0"/>
        <v>19600</v>
      </c>
      <c r="F9" s="3">
        <f t="shared" si="0"/>
        <v>29100</v>
      </c>
      <c r="G9" s="3">
        <f t="shared" si="0"/>
        <v>38400</v>
      </c>
      <c r="H9" s="3">
        <f t="shared" si="0"/>
        <v>47500</v>
      </c>
      <c r="I9" s="3">
        <f t="shared" si="0"/>
        <v>90000</v>
      </c>
      <c r="J9" s="3">
        <f t="shared" si="0"/>
        <v>127500</v>
      </c>
      <c r="K9" s="3">
        <f t="shared" si="0"/>
        <v>160000</v>
      </c>
      <c r="L9" s="3">
        <f t="shared" si="0"/>
        <v>187500</v>
      </c>
      <c r="M9" s="3">
        <f t="shared" si="0"/>
        <v>210000</v>
      </c>
      <c r="N9" s="3">
        <f t="shared" si="0"/>
        <v>227500</v>
      </c>
      <c r="O9" s="3">
        <f t="shared" si="0"/>
        <v>240000</v>
      </c>
      <c r="P9" s="3">
        <f t="shared" si="0"/>
        <v>247500</v>
      </c>
      <c r="Q9" s="3">
        <f t="shared" si="0"/>
        <v>250000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2">
      <c r="A10" s="26"/>
      <c r="B10" s="32">
        <v>0.4</v>
      </c>
      <c r="C10" s="26"/>
      <c r="D10" s="3">
        <f t="shared" si="1"/>
        <v>5568.7499999999991</v>
      </c>
      <c r="E10" s="3">
        <f t="shared" si="0"/>
        <v>11024.999999999998</v>
      </c>
      <c r="F10" s="3">
        <f t="shared" si="0"/>
        <v>16368.749999999996</v>
      </c>
      <c r="G10" s="3">
        <f t="shared" si="0"/>
        <v>21599.999999999996</v>
      </c>
      <c r="H10" s="3">
        <f t="shared" si="0"/>
        <v>26718.749999999996</v>
      </c>
      <c r="I10" s="3">
        <f t="shared" si="0"/>
        <v>50624.999999999993</v>
      </c>
      <c r="J10" s="3">
        <f t="shared" si="0"/>
        <v>71718.749999999985</v>
      </c>
      <c r="K10" s="3">
        <f t="shared" si="0"/>
        <v>89999.999999999985</v>
      </c>
      <c r="L10" s="3">
        <f t="shared" si="0"/>
        <v>105468.74999999999</v>
      </c>
      <c r="M10" s="3">
        <f t="shared" si="0"/>
        <v>118124.99999999997</v>
      </c>
      <c r="N10" s="3">
        <f t="shared" si="0"/>
        <v>127968.74999999997</v>
      </c>
      <c r="O10" s="3">
        <f t="shared" si="0"/>
        <v>134999.99999999997</v>
      </c>
      <c r="P10" s="3">
        <f t="shared" si="0"/>
        <v>139218.74999999997</v>
      </c>
      <c r="Q10" s="3">
        <f t="shared" si="0"/>
        <v>140624.99999999997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2">
      <c r="A11" s="26"/>
      <c r="B11" s="32">
        <v>0.5</v>
      </c>
      <c r="C11" s="26"/>
      <c r="D11" s="3">
        <f t="shared" si="1"/>
        <v>3564</v>
      </c>
      <c r="E11" s="3">
        <f t="shared" si="0"/>
        <v>7056</v>
      </c>
      <c r="F11" s="3">
        <f t="shared" si="0"/>
        <v>10476</v>
      </c>
      <c r="G11" s="3">
        <f t="shared" si="0"/>
        <v>13824</v>
      </c>
      <c r="H11" s="3">
        <f t="shared" si="0"/>
        <v>17100</v>
      </c>
      <c r="I11" s="3">
        <f t="shared" si="0"/>
        <v>32400</v>
      </c>
      <c r="J11" s="3">
        <f t="shared" si="0"/>
        <v>45900</v>
      </c>
      <c r="K11" s="3">
        <f t="shared" si="0"/>
        <v>57600</v>
      </c>
      <c r="L11" s="3">
        <f t="shared" si="0"/>
        <v>67500</v>
      </c>
      <c r="M11" s="3">
        <f t="shared" si="0"/>
        <v>75600</v>
      </c>
      <c r="N11" s="3">
        <f t="shared" si="0"/>
        <v>81900</v>
      </c>
      <c r="O11" s="3">
        <f t="shared" si="0"/>
        <v>86400</v>
      </c>
      <c r="P11" s="3">
        <f t="shared" si="0"/>
        <v>89100</v>
      </c>
      <c r="Q11" s="3">
        <f t="shared" si="0"/>
        <v>90000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">
      <c r="A12" s="26"/>
      <c r="B12" s="32"/>
      <c r="C12" s="2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x14ac:dyDescent="0.2">
      <c r="A13" s="26"/>
      <c r="B13" s="32">
        <v>0.6</v>
      </c>
      <c r="C13" s="26"/>
      <c r="D13" s="3">
        <f t="shared" si="1"/>
        <v>2475</v>
      </c>
      <c r="E13" s="3">
        <f t="shared" si="0"/>
        <v>4900</v>
      </c>
      <c r="F13" s="3">
        <f t="shared" si="0"/>
        <v>7275</v>
      </c>
      <c r="G13" s="3">
        <f t="shared" si="0"/>
        <v>9600</v>
      </c>
      <c r="H13" s="3">
        <f t="shared" si="0"/>
        <v>11875</v>
      </c>
      <c r="I13" s="3">
        <f t="shared" si="0"/>
        <v>22500</v>
      </c>
      <c r="J13" s="3">
        <f t="shared" si="0"/>
        <v>31875</v>
      </c>
      <c r="K13" s="3">
        <f t="shared" si="0"/>
        <v>40000</v>
      </c>
      <c r="L13" s="3">
        <f t="shared" si="0"/>
        <v>46875</v>
      </c>
      <c r="M13" s="3">
        <f t="shared" si="0"/>
        <v>52500</v>
      </c>
      <c r="N13" s="3">
        <f t="shared" si="0"/>
        <v>56875</v>
      </c>
      <c r="O13" s="3">
        <f t="shared" si="0"/>
        <v>60000</v>
      </c>
      <c r="P13" s="3">
        <f t="shared" si="0"/>
        <v>61875</v>
      </c>
      <c r="Q13" s="3">
        <f t="shared" si="0"/>
        <v>62500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x14ac:dyDescent="0.2">
      <c r="A14" s="26"/>
      <c r="B14" s="32">
        <v>0.7</v>
      </c>
      <c r="C14" s="26"/>
      <c r="D14" s="3">
        <f t="shared" si="1"/>
        <v>1818.3673469387757</v>
      </c>
      <c r="E14" s="3">
        <f t="shared" si="0"/>
        <v>3600.0000000000005</v>
      </c>
      <c r="F14" s="3">
        <f t="shared" si="0"/>
        <v>5344.8979591836742</v>
      </c>
      <c r="G14" s="3">
        <f t="shared" si="0"/>
        <v>7053.0612244897966</v>
      </c>
      <c r="H14" s="3">
        <f t="shared" si="0"/>
        <v>8724.4897959183691</v>
      </c>
      <c r="I14" s="3">
        <f t="shared" si="0"/>
        <v>16530.612244897962</v>
      </c>
      <c r="J14" s="3">
        <f t="shared" si="0"/>
        <v>23418.36734693878</v>
      </c>
      <c r="K14" s="3">
        <f t="shared" si="0"/>
        <v>29387.755102040821</v>
      </c>
      <c r="L14" s="3">
        <f t="shared" si="0"/>
        <v>34438.775510204083</v>
      </c>
      <c r="M14" s="3">
        <f t="shared" si="0"/>
        <v>38571.42857142858</v>
      </c>
      <c r="N14" s="3">
        <f t="shared" si="0"/>
        <v>41785.71428571429</v>
      </c>
      <c r="O14" s="3">
        <f t="shared" si="0"/>
        <v>44081.632653061228</v>
      </c>
      <c r="P14" s="3">
        <f t="shared" si="0"/>
        <v>45459.183673469393</v>
      </c>
      <c r="Q14" s="3">
        <f t="shared" si="0"/>
        <v>45918.36734693878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x14ac:dyDescent="0.2">
      <c r="A15" s="26"/>
      <c r="B15" s="32">
        <v>0.8</v>
      </c>
      <c r="C15" s="26"/>
      <c r="D15" s="3">
        <f t="shared" si="1"/>
        <v>1392.1874999999998</v>
      </c>
      <c r="E15" s="3">
        <f t="shared" si="0"/>
        <v>2756.2499999999995</v>
      </c>
      <c r="F15" s="3">
        <f t="shared" si="0"/>
        <v>4092.1874999999991</v>
      </c>
      <c r="G15" s="3">
        <f t="shared" si="0"/>
        <v>5399.9999999999991</v>
      </c>
      <c r="H15" s="3">
        <f t="shared" si="0"/>
        <v>6679.6874999999991</v>
      </c>
      <c r="I15" s="3">
        <f t="shared" si="0"/>
        <v>12656.249999999998</v>
      </c>
      <c r="J15" s="3">
        <f t="shared" si="0"/>
        <v>17929.687499999996</v>
      </c>
      <c r="K15" s="3">
        <f t="shared" si="0"/>
        <v>22499.999999999996</v>
      </c>
      <c r="L15" s="3">
        <f t="shared" si="0"/>
        <v>26367.187499999996</v>
      </c>
      <c r="M15" s="3">
        <f t="shared" si="0"/>
        <v>29531.249999999993</v>
      </c>
      <c r="N15" s="3">
        <f t="shared" si="0"/>
        <v>31992.187499999993</v>
      </c>
      <c r="O15" s="3">
        <f t="shared" si="0"/>
        <v>33749.999999999993</v>
      </c>
      <c r="P15" s="3">
        <f t="shared" si="0"/>
        <v>34804.687499999993</v>
      </c>
      <c r="Q15" s="3">
        <f t="shared" si="0"/>
        <v>35156.249999999993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x14ac:dyDescent="0.2">
      <c r="A16" s="26"/>
      <c r="B16" s="32">
        <v>0.9</v>
      </c>
      <c r="C16" s="26"/>
      <c r="D16" s="3">
        <f t="shared" si="1"/>
        <v>1100</v>
      </c>
      <c r="E16" s="3">
        <f t="shared" si="0"/>
        <v>2177.7777777777778</v>
      </c>
      <c r="F16" s="3">
        <f t="shared" si="0"/>
        <v>3233.333333333333</v>
      </c>
      <c r="G16" s="3">
        <f t="shared" si="0"/>
        <v>4266.6666666666661</v>
      </c>
      <c r="H16" s="3">
        <f t="shared" si="0"/>
        <v>5277.7777777777774</v>
      </c>
      <c r="I16" s="3">
        <f t="shared" si="0"/>
        <v>10000</v>
      </c>
      <c r="J16" s="3">
        <f t="shared" si="0"/>
        <v>14166.666666666666</v>
      </c>
      <c r="K16" s="3">
        <f t="shared" si="0"/>
        <v>17777.777777777777</v>
      </c>
      <c r="L16" s="3">
        <f t="shared" si="0"/>
        <v>20833.333333333332</v>
      </c>
      <c r="M16" s="3">
        <f t="shared" si="0"/>
        <v>23333.333333333332</v>
      </c>
      <c r="N16" s="3">
        <f t="shared" si="0"/>
        <v>25277.777777777777</v>
      </c>
      <c r="O16" s="3">
        <f t="shared" si="0"/>
        <v>26666.666666666664</v>
      </c>
      <c r="P16" s="3">
        <f t="shared" si="0"/>
        <v>27500</v>
      </c>
      <c r="Q16" s="3">
        <f t="shared" si="0"/>
        <v>27777.777777777777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x14ac:dyDescent="0.2">
      <c r="A17" s="26"/>
      <c r="B17" s="32">
        <v>1</v>
      </c>
      <c r="C17" s="26"/>
      <c r="D17" s="3">
        <f t="shared" si="1"/>
        <v>891</v>
      </c>
      <c r="E17" s="3">
        <f t="shared" si="0"/>
        <v>1764</v>
      </c>
      <c r="F17" s="3">
        <f t="shared" si="0"/>
        <v>2619</v>
      </c>
      <c r="G17" s="3">
        <f t="shared" si="0"/>
        <v>3456</v>
      </c>
      <c r="H17" s="3">
        <f t="shared" si="0"/>
        <v>4275</v>
      </c>
      <c r="I17" s="3">
        <f t="shared" si="0"/>
        <v>8100</v>
      </c>
      <c r="J17" s="3">
        <f t="shared" si="0"/>
        <v>11475</v>
      </c>
      <c r="K17" s="3">
        <f t="shared" si="0"/>
        <v>14400</v>
      </c>
      <c r="L17" s="3">
        <f t="shared" si="0"/>
        <v>16875</v>
      </c>
      <c r="M17" s="3">
        <f t="shared" si="0"/>
        <v>18900</v>
      </c>
      <c r="N17" s="3">
        <f t="shared" si="0"/>
        <v>20475</v>
      </c>
      <c r="O17" s="3">
        <f t="shared" si="0"/>
        <v>21600</v>
      </c>
      <c r="P17" s="3">
        <f t="shared" si="0"/>
        <v>22275</v>
      </c>
      <c r="Q17" s="3">
        <f t="shared" si="0"/>
        <v>22500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x14ac:dyDescent="0.2">
      <c r="A18" s="26"/>
      <c r="B18" s="32"/>
      <c r="C18" s="2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x14ac:dyDescent="0.2">
      <c r="A19" s="26"/>
      <c r="B19" s="32">
        <v>1.5</v>
      </c>
      <c r="C19" s="26"/>
      <c r="D19" s="3">
        <f t="shared" si="1"/>
        <v>396</v>
      </c>
      <c r="E19" s="3">
        <f t="shared" si="0"/>
        <v>784</v>
      </c>
      <c r="F19" s="3">
        <f t="shared" si="0"/>
        <v>1164</v>
      </c>
      <c r="G19" s="3">
        <f t="shared" si="0"/>
        <v>1536</v>
      </c>
      <c r="H19" s="3">
        <f t="shared" si="0"/>
        <v>1900</v>
      </c>
      <c r="I19" s="3">
        <f t="shared" si="0"/>
        <v>3600</v>
      </c>
      <c r="J19" s="3">
        <f t="shared" si="0"/>
        <v>5100</v>
      </c>
      <c r="K19" s="3">
        <f t="shared" si="0"/>
        <v>6400</v>
      </c>
      <c r="L19" s="3">
        <f t="shared" si="0"/>
        <v>7500</v>
      </c>
      <c r="M19" s="3">
        <f t="shared" si="0"/>
        <v>8400</v>
      </c>
      <c r="N19" s="3">
        <f t="shared" si="0"/>
        <v>9100</v>
      </c>
      <c r="O19" s="3">
        <f t="shared" si="0"/>
        <v>9600</v>
      </c>
      <c r="P19" s="3">
        <f t="shared" si="0"/>
        <v>9900</v>
      </c>
      <c r="Q19" s="3">
        <f t="shared" si="0"/>
        <v>10000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x14ac:dyDescent="0.2">
      <c r="A20" s="26"/>
      <c r="B20" s="32">
        <v>2</v>
      </c>
      <c r="C20" s="26"/>
      <c r="D20" s="3">
        <f t="shared" si="1"/>
        <v>222.75</v>
      </c>
      <c r="E20" s="3">
        <f t="shared" si="0"/>
        <v>441</v>
      </c>
      <c r="F20" s="3">
        <f t="shared" si="0"/>
        <v>654.75</v>
      </c>
      <c r="G20" s="3">
        <f t="shared" si="0"/>
        <v>864</v>
      </c>
      <c r="H20" s="3">
        <f t="shared" si="0"/>
        <v>1068.75</v>
      </c>
      <c r="I20" s="3">
        <f t="shared" si="0"/>
        <v>2025</v>
      </c>
      <c r="J20" s="3">
        <f t="shared" si="0"/>
        <v>2868.75</v>
      </c>
      <c r="K20" s="3">
        <f t="shared" si="0"/>
        <v>3600</v>
      </c>
      <c r="L20" s="3">
        <f t="shared" si="0"/>
        <v>4218.75</v>
      </c>
      <c r="M20" s="3">
        <f t="shared" si="0"/>
        <v>4725</v>
      </c>
      <c r="N20" s="3">
        <f t="shared" si="0"/>
        <v>5118.75</v>
      </c>
      <c r="O20" s="3">
        <f t="shared" si="0"/>
        <v>5400</v>
      </c>
      <c r="P20" s="3">
        <f t="shared" si="0"/>
        <v>5568.75</v>
      </c>
      <c r="Q20" s="3">
        <f t="shared" si="0"/>
        <v>5625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x14ac:dyDescent="0.2">
      <c r="A21" s="26"/>
      <c r="B21" s="32">
        <v>2.5</v>
      </c>
      <c r="C21" s="26"/>
      <c r="D21" s="3">
        <f t="shared" si="1"/>
        <v>142.56</v>
      </c>
      <c r="E21" s="3">
        <f t="shared" si="0"/>
        <v>282.24</v>
      </c>
      <c r="F21" s="3">
        <f t="shared" si="0"/>
        <v>419.04</v>
      </c>
      <c r="G21" s="3">
        <f t="shared" si="0"/>
        <v>552.96</v>
      </c>
      <c r="H21" s="3">
        <f t="shared" si="0"/>
        <v>684</v>
      </c>
      <c r="I21" s="3">
        <f t="shared" si="0"/>
        <v>1296</v>
      </c>
      <c r="J21" s="3">
        <f t="shared" si="0"/>
        <v>1836</v>
      </c>
      <c r="K21" s="3">
        <f t="shared" si="0"/>
        <v>2304</v>
      </c>
      <c r="L21" s="3">
        <f t="shared" si="0"/>
        <v>2700</v>
      </c>
      <c r="M21" s="3">
        <f t="shared" si="0"/>
        <v>3024</v>
      </c>
      <c r="N21" s="3">
        <f t="shared" si="0"/>
        <v>3276</v>
      </c>
      <c r="O21" s="3">
        <f t="shared" si="0"/>
        <v>3456</v>
      </c>
      <c r="P21" s="3">
        <f t="shared" si="0"/>
        <v>3564</v>
      </c>
      <c r="Q21" s="3">
        <f t="shared" si="0"/>
        <v>3600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x14ac:dyDescent="0.2">
      <c r="A22" s="26"/>
      <c r="B22" s="32">
        <v>3</v>
      </c>
      <c r="C22" s="26"/>
      <c r="D22" s="3">
        <f t="shared" si="1"/>
        <v>99</v>
      </c>
      <c r="E22" s="3">
        <f t="shared" si="0"/>
        <v>196</v>
      </c>
      <c r="F22" s="3">
        <f t="shared" si="0"/>
        <v>291</v>
      </c>
      <c r="G22" s="3">
        <f t="shared" si="0"/>
        <v>384</v>
      </c>
      <c r="H22" s="3">
        <f t="shared" si="0"/>
        <v>475</v>
      </c>
      <c r="I22" s="3">
        <f t="shared" si="0"/>
        <v>900</v>
      </c>
      <c r="J22" s="3">
        <f t="shared" si="0"/>
        <v>1275</v>
      </c>
      <c r="K22" s="3">
        <f t="shared" si="0"/>
        <v>1600</v>
      </c>
      <c r="L22" s="3">
        <f t="shared" si="0"/>
        <v>1875</v>
      </c>
      <c r="M22" s="3">
        <f t="shared" si="0"/>
        <v>2100</v>
      </c>
      <c r="N22" s="3">
        <f t="shared" si="0"/>
        <v>2275</v>
      </c>
      <c r="O22" s="3">
        <f t="shared" si="0"/>
        <v>2400</v>
      </c>
      <c r="P22" s="3">
        <f t="shared" si="0"/>
        <v>2475</v>
      </c>
      <c r="Q22" s="3">
        <f t="shared" si="0"/>
        <v>2500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x14ac:dyDescent="0.2">
      <c r="A23" s="26"/>
      <c r="B23" s="32">
        <v>3.5</v>
      </c>
      <c r="C23" s="26"/>
      <c r="D23" s="3">
        <f t="shared" si="1"/>
        <v>72.734693877551024</v>
      </c>
      <c r="E23" s="3">
        <f t="shared" si="1"/>
        <v>144</v>
      </c>
      <c r="F23" s="3">
        <f t="shared" si="1"/>
        <v>213.79591836734693</v>
      </c>
      <c r="G23" s="3">
        <f t="shared" si="1"/>
        <v>282.12244897959181</v>
      </c>
      <c r="H23" s="3">
        <f t="shared" si="1"/>
        <v>348.9795918367347</v>
      </c>
      <c r="I23" s="3">
        <f t="shared" si="1"/>
        <v>661.22448979591832</v>
      </c>
      <c r="J23" s="3">
        <f t="shared" si="1"/>
        <v>936.73469387755097</v>
      </c>
      <c r="K23" s="3">
        <f t="shared" si="1"/>
        <v>1175.5102040816328</v>
      </c>
      <c r="L23" s="3">
        <f t="shared" si="1"/>
        <v>1377.5510204081634</v>
      </c>
      <c r="M23" s="3">
        <f t="shared" si="1"/>
        <v>1542.8571428571429</v>
      </c>
      <c r="N23" s="3">
        <f t="shared" si="1"/>
        <v>1671.4285714285713</v>
      </c>
      <c r="O23" s="3">
        <f t="shared" si="1"/>
        <v>1763.2653061224489</v>
      </c>
      <c r="P23" s="3">
        <f t="shared" si="1"/>
        <v>1818.3673469387754</v>
      </c>
      <c r="Q23" s="3">
        <f t="shared" si="1"/>
        <v>1836.7346938775511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x14ac:dyDescent="0.2">
      <c r="A24" s="26"/>
      <c r="B24" s="32"/>
      <c r="C24" s="2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x14ac:dyDescent="0.2">
      <c r="A25" s="26"/>
      <c r="B25" s="32">
        <v>4</v>
      </c>
      <c r="C25" s="26"/>
      <c r="D25" s="3">
        <f t="shared" si="1"/>
        <v>55.6875</v>
      </c>
      <c r="E25" s="3">
        <f t="shared" si="1"/>
        <v>110.25</v>
      </c>
      <c r="F25" s="3">
        <f t="shared" si="1"/>
        <v>163.6875</v>
      </c>
      <c r="G25" s="3">
        <f t="shared" si="1"/>
        <v>216</v>
      </c>
      <c r="H25" s="3">
        <f t="shared" si="1"/>
        <v>267.1875</v>
      </c>
      <c r="I25" s="3">
        <f t="shared" si="1"/>
        <v>506.25</v>
      </c>
      <c r="J25" s="3">
        <f t="shared" si="1"/>
        <v>717.1875</v>
      </c>
      <c r="K25" s="3">
        <f t="shared" si="1"/>
        <v>900</v>
      </c>
      <c r="L25" s="3">
        <f t="shared" si="1"/>
        <v>1054.6875</v>
      </c>
      <c r="M25" s="3">
        <f t="shared" si="1"/>
        <v>1181.25</v>
      </c>
      <c r="N25" s="3">
        <f t="shared" si="1"/>
        <v>1279.6875</v>
      </c>
      <c r="O25" s="3">
        <f t="shared" si="1"/>
        <v>1350</v>
      </c>
      <c r="P25" s="3">
        <f t="shared" si="1"/>
        <v>1392.1875</v>
      </c>
      <c r="Q25" s="3">
        <f t="shared" si="1"/>
        <v>1406.25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x14ac:dyDescent="0.2">
      <c r="A26" s="26"/>
      <c r="B26" s="32">
        <v>4.5</v>
      </c>
      <c r="C26" s="26"/>
      <c r="D26" s="3">
        <f t="shared" si="1"/>
        <v>44</v>
      </c>
      <c r="E26" s="3">
        <f t="shared" si="1"/>
        <v>87.111111111111114</v>
      </c>
      <c r="F26" s="3">
        <f t="shared" si="1"/>
        <v>129.33333333333334</v>
      </c>
      <c r="G26" s="3">
        <f t="shared" si="1"/>
        <v>170.66666666666666</v>
      </c>
      <c r="H26" s="3">
        <f t="shared" si="1"/>
        <v>211.11111111111111</v>
      </c>
      <c r="I26" s="3">
        <f t="shared" si="1"/>
        <v>400</v>
      </c>
      <c r="J26" s="3">
        <f t="shared" si="1"/>
        <v>566.66666666666663</v>
      </c>
      <c r="K26" s="3">
        <f t="shared" si="1"/>
        <v>711.11111111111109</v>
      </c>
      <c r="L26" s="3">
        <f t="shared" si="1"/>
        <v>833.33333333333337</v>
      </c>
      <c r="M26" s="3">
        <f t="shared" si="1"/>
        <v>933.33333333333337</v>
      </c>
      <c r="N26" s="3">
        <f t="shared" si="1"/>
        <v>1011.1111111111111</v>
      </c>
      <c r="O26" s="3">
        <f t="shared" si="1"/>
        <v>1066.6666666666667</v>
      </c>
      <c r="P26" s="3">
        <f t="shared" si="1"/>
        <v>1100</v>
      </c>
      <c r="Q26" s="3">
        <f t="shared" si="1"/>
        <v>1111.1111111111111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x14ac:dyDescent="0.2">
      <c r="A27" s="26"/>
      <c r="B27" s="32">
        <v>5</v>
      </c>
      <c r="C27" s="26"/>
      <c r="D27" s="3">
        <f t="shared" si="1"/>
        <v>35.64</v>
      </c>
      <c r="E27" s="3">
        <f t="shared" si="1"/>
        <v>70.56</v>
      </c>
      <c r="F27" s="3">
        <f t="shared" si="1"/>
        <v>104.76</v>
      </c>
      <c r="G27" s="3">
        <f t="shared" si="1"/>
        <v>138.24</v>
      </c>
      <c r="H27" s="3">
        <f t="shared" si="1"/>
        <v>171</v>
      </c>
      <c r="I27" s="3">
        <f t="shared" si="1"/>
        <v>324</v>
      </c>
      <c r="J27" s="3">
        <f t="shared" si="1"/>
        <v>459</v>
      </c>
      <c r="K27" s="3">
        <f t="shared" si="1"/>
        <v>576</v>
      </c>
      <c r="L27" s="3">
        <f t="shared" si="1"/>
        <v>675</v>
      </c>
      <c r="M27" s="3">
        <f t="shared" si="1"/>
        <v>756</v>
      </c>
      <c r="N27" s="3">
        <f t="shared" si="1"/>
        <v>819</v>
      </c>
      <c r="O27" s="3">
        <f t="shared" si="1"/>
        <v>864</v>
      </c>
      <c r="P27" s="3">
        <f t="shared" si="1"/>
        <v>891</v>
      </c>
      <c r="Q27" s="3">
        <f t="shared" si="1"/>
        <v>900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x14ac:dyDescent="0.2">
      <c r="A28" s="26"/>
      <c r="B28" s="32">
        <v>6</v>
      </c>
      <c r="C28" s="26"/>
      <c r="D28" s="3">
        <f t="shared" si="1"/>
        <v>24.75</v>
      </c>
      <c r="E28" s="3">
        <f t="shared" si="1"/>
        <v>49</v>
      </c>
      <c r="F28" s="3">
        <f t="shared" si="1"/>
        <v>72.75</v>
      </c>
      <c r="G28" s="3">
        <f t="shared" si="1"/>
        <v>96</v>
      </c>
      <c r="H28" s="3">
        <f t="shared" si="1"/>
        <v>118.75</v>
      </c>
      <c r="I28" s="3">
        <f t="shared" si="1"/>
        <v>225</v>
      </c>
      <c r="J28" s="3">
        <f t="shared" si="1"/>
        <v>318.75</v>
      </c>
      <c r="K28" s="3">
        <f t="shared" si="1"/>
        <v>400</v>
      </c>
      <c r="L28" s="3">
        <f t="shared" si="1"/>
        <v>468.75</v>
      </c>
      <c r="M28" s="3">
        <f t="shared" si="1"/>
        <v>525</v>
      </c>
      <c r="N28" s="3">
        <f t="shared" si="1"/>
        <v>568.75</v>
      </c>
      <c r="O28" s="3">
        <f t="shared" si="1"/>
        <v>600</v>
      </c>
      <c r="P28" s="3">
        <f t="shared" si="1"/>
        <v>618.75</v>
      </c>
      <c r="Q28" s="3">
        <f t="shared" si="1"/>
        <v>625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x14ac:dyDescent="0.2">
      <c r="A29" s="26"/>
      <c r="B29" s="32">
        <v>7</v>
      </c>
      <c r="C29" s="26"/>
      <c r="D29" s="3">
        <f t="shared" si="1"/>
        <v>18.183673469387756</v>
      </c>
      <c r="E29" s="3">
        <f t="shared" si="1"/>
        <v>36</v>
      </c>
      <c r="F29" s="3">
        <f t="shared" si="1"/>
        <v>53.448979591836732</v>
      </c>
      <c r="G29" s="3">
        <f t="shared" si="1"/>
        <v>70.530612244897952</v>
      </c>
      <c r="H29" s="3">
        <f t="shared" si="1"/>
        <v>87.244897959183675</v>
      </c>
      <c r="I29" s="3">
        <f t="shared" si="1"/>
        <v>165.30612244897958</v>
      </c>
      <c r="J29" s="3">
        <f t="shared" si="1"/>
        <v>234.18367346938774</v>
      </c>
      <c r="K29" s="3">
        <f t="shared" si="1"/>
        <v>293.87755102040819</v>
      </c>
      <c r="L29" s="3">
        <f t="shared" si="1"/>
        <v>344.38775510204084</v>
      </c>
      <c r="M29" s="3">
        <f t="shared" si="1"/>
        <v>385.71428571428572</v>
      </c>
      <c r="N29" s="3">
        <f t="shared" si="1"/>
        <v>417.85714285714283</v>
      </c>
      <c r="O29" s="3">
        <f t="shared" si="1"/>
        <v>440.81632653061223</v>
      </c>
      <c r="P29" s="3">
        <f t="shared" si="1"/>
        <v>454.59183673469386</v>
      </c>
      <c r="Q29" s="3">
        <f t="shared" si="1"/>
        <v>459.18367346938777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x14ac:dyDescent="0.2">
      <c r="A30" s="26"/>
      <c r="B30" s="32"/>
      <c r="C30" s="2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x14ac:dyDescent="0.2">
      <c r="A31" s="26"/>
      <c r="B31" s="32">
        <v>8</v>
      </c>
      <c r="C31" s="26"/>
      <c r="D31" s="3">
        <f t="shared" si="1"/>
        <v>13.921875</v>
      </c>
      <c r="E31" s="3">
        <f t="shared" si="1"/>
        <v>27.5625</v>
      </c>
      <c r="F31" s="3">
        <f t="shared" si="1"/>
        <v>40.921875</v>
      </c>
      <c r="G31" s="3">
        <f t="shared" si="1"/>
        <v>54</v>
      </c>
      <c r="H31" s="3">
        <f t="shared" si="1"/>
        <v>66.796875</v>
      </c>
      <c r="I31" s="3">
        <f t="shared" si="1"/>
        <v>126.5625</v>
      </c>
      <c r="J31" s="3">
        <f t="shared" si="1"/>
        <v>179.296875</v>
      </c>
      <c r="K31" s="3">
        <f t="shared" si="1"/>
        <v>225</v>
      </c>
      <c r="L31" s="3">
        <f t="shared" si="1"/>
        <v>263.671875</v>
      </c>
      <c r="M31" s="3">
        <f t="shared" si="1"/>
        <v>295.3125</v>
      </c>
      <c r="N31" s="3">
        <f t="shared" si="1"/>
        <v>319.921875</v>
      </c>
      <c r="O31" s="3">
        <f t="shared" si="1"/>
        <v>337.5</v>
      </c>
      <c r="P31" s="3">
        <f t="shared" si="1"/>
        <v>348.046875</v>
      </c>
      <c r="Q31" s="3">
        <f t="shared" si="1"/>
        <v>351.5625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x14ac:dyDescent="0.2">
      <c r="A32" s="26"/>
      <c r="B32" s="32">
        <v>9</v>
      </c>
      <c r="C32" s="26"/>
      <c r="D32" s="3">
        <f t="shared" si="1"/>
        <v>11</v>
      </c>
      <c r="E32" s="3">
        <f t="shared" si="1"/>
        <v>21.777777777777779</v>
      </c>
      <c r="F32" s="3">
        <f t="shared" si="1"/>
        <v>32.333333333333336</v>
      </c>
      <c r="G32" s="3">
        <f t="shared" si="1"/>
        <v>42.666666666666664</v>
      </c>
      <c r="H32" s="3">
        <f t="shared" si="1"/>
        <v>52.777777777777779</v>
      </c>
      <c r="I32" s="3">
        <f t="shared" si="1"/>
        <v>100</v>
      </c>
      <c r="J32" s="3">
        <f t="shared" si="1"/>
        <v>141.66666666666666</v>
      </c>
      <c r="K32" s="3">
        <f t="shared" si="1"/>
        <v>177.77777777777777</v>
      </c>
      <c r="L32" s="3">
        <f t="shared" si="1"/>
        <v>208.33333333333334</v>
      </c>
      <c r="M32" s="3">
        <f t="shared" si="1"/>
        <v>233.33333333333334</v>
      </c>
      <c r="N32" s="3">
        <f t="shared" si="1"/>
        <v>252.77777777777777</v>
      </c>
      <c r="O32" s="3">
        <f t="shared" si="1"/>
        <v>266.66666666666669</v>
      </c>
      <c r="P32" s="3">
        <f t="shared" si="1"/>
        <v>275</v>
      </c>
      <c r="Q32" s="3">
        <f t="shared" si="1"/>
        <v>277.77777777777777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x14ac:dyDescent="0.2">
      <c r="A33" s="26"/>
      <c r="B33" s="32">
        <v>10</v>
      </c>
      <c r="C33" s="26"/>
      <c r="D33" s="3">
        <f t="shared" si="1"/>
        <v>8.91</v>
      </c>
      <c r="E33" s="3">
        <f t="shared" si="1"/>
        <v>17.64</v>
      </c>
      <c r="F33" s="3">
        <f t="shared" si="1"/>
        <v>26.19</v>
      </c>
      <c r="G33" s="3">
        <f t="shared" si="1"/>
        <v>34.56</v>
      </c>
      <c r="H33" s="3">
        <f t="shared" si="1"/>
        <v>42.75</v>
      </c>
      <c r="I33" s="3">
        <f t="shared" si="1"/>
        <v>81</v>
      </c>
      <c r="J33" s="3">
        <f t="shared" si="1"/>
        <v>114.75</v>
      </c>
      <c r="K33" s="3">
        <f t="shared" si="1"/>
        <v>144</v>
      </c>
      <c r="L33" s="3">
        <f t="shared" si="1"/>
        <v>168.75</v>
      </c>
      <c r="M33" s="3">
        <f t="shared" si="1"/>
        <v>189</v>
      </c>
      <c r="N33" s="3">
        <f t="shared" si="1"/>
        <v>204.75</v>
      </c>
      <c r="O33" s="3">
        <f t="shared" si="1"/>
        <v>216</v>
      </c>
      <c r="P33" s="3">
        <f t="shared" si="1"/>
        <v>222.75</v>
      </c>
      <c r="Q33" s="3">
        <f t="shared" si="1"/>
        <v>225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x14ac:dyDescent="0.2">
      <c r="A34" s="26"/>
      <c r="B34" s="32">
        <v>15</v>
      </c>
      <c r="C34" s="26"/>
      <c r="D34" s="3">
        <f t="shared" si="1"/>
        <v>3.96</v>
      </c>
      <c r="E34" s="3">
        <f t="shared" si="1"/>
        <v>7.84</v>
      </c>
      <c r="F34" s="3">
        <f t="shared" si="1"/>
        <v>11.64</v>
      </c>
      <c r="G34" s="3">
        <f t="shared" si="1"/>
        <v>15.36</v>
      </c>
      <c r="H34" s="3">
        <f t="shared" si="1"/>
        <v>19</v>
      </c>
      <c r="I34" s="3">
        <f t="shared" si="1"/>
        <v>36</v>
      </c>
      <c r="J34" s="3">
        <f t="shared" si="1"/>
        <v>51</v>
      </c>
      <c r="K34" s="3">
        <f t="shared" si="1"/>
        <v>64</v>
      </c>
      <c r="L34" s="3">
        <f t="shared" si="1"/>
        <v>75</v>
      </c>
      <c r="M34" s="3">
        <f t="shared" si="1"/>
        <v>84</v>
      </c>
      <c r="N34" s="3">
        <f t="shared" si="1"/>
        <v>91</v>
      </c>
      <c r="O34" s="3">
        <f t="shared" si="1"/>
        <v>96</v>
      </c>
      <c r="P34" s="3">
        <f t="shared" si="1"/>
        <v>99</v>
      </c>
      <c r="Q34" s="3">
        <f t="shared" si="1"/>
        <v>100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x14ac:dyDescent="0.2">
      <c r="A35" s="26"/>
      <c r="B35" s="32">
        <v>20</v>
      </c>
      <c r="C35" s="26"/>
      <c r="D35" s="3">
        <f t="shared" si="1"/>
        <v>2.2275</v>
      </c>
      <c r="E35" s="3">
        <f t="shared" si="1"/>
        <v>4.41</v>
      </c>
      <c r="F35" s="3">
        <f t="shared" si="1"/>
        <v>6.5475000000000003</v>
      </c>
      <c r="G35" s="3">
        <f t="shared" si="1"/>
        <v>8.64</v>
      </c>
      <c r="H35" s="3">
        <f t="shared" si="1"/>
        <v>10.6875</v>
      </c>
      <c r="I35" s="3">
        <f t="shared" si="1"/>
        <v>20.25</v>
      </c>
      <c r="J35" s="3">
        <f t="shared" si="1"/>
        <v>28.6875</v>
      </c>
      <c r="K35" s="3">
        <f t="shared" si="1"/>
        <v>36</v>
      </c>
      <c r="L35" s="3">
        <f t="shared" si="1"/>
        <v>42.1875</v>
      </c>
      <c r="M35" s="3">
        <f t="shared" si="1"/>
        <v>47.25</v>
      </c>
      <c r="N35" s="3">
        <f t="shared" si="1"/>
        <v>51.1875</v>
      </c>
      <c r="O35" s="3">
        <f t="shared" si="1"/>
        <v>54</v>
      </c>
      <c r="P35" s="3">
        <f t="shared" si="1"/>
        <v>55.6875</v>
      </c>
      <c r="Q35" s="3">
        <f t="shared" si="1"/>
        <v>56.25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x14ac:dyDescent="0.2">
      <c r="A36" s="26"/>
      <c r="B36" s="32"/>
      <c r="C36" s="2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x14ac:dyDescent="0.2">
      <c r="A37" s="26"/>
      <c r="B37" s="32">
        <v>25</v>
      </c>
      <c r="C37" s="26"/>
      <c r="D37" s="3">
        <f t="shared" si="1"/>
        <v>1.4256</v>
      </c>
      <c r="E37" s="3">
        <f t="shared" si="1"/>
        <v>2.8224</v>
      </c>
      <c r="F37" s="3">
        <f t="shared" si="1"/>
        <v>4.1904000000000003</v>
      </c>
      <c r="G37" s="3">
        <f t="shared" si="1"/>
        <v>5.5296000000000003</v>
      </c>
      <c r="H37" s="3">
        <f t="shared" si="1"/>
        <v>6.84</v>
      </c>
      <c r="I37" s="3">
        <f t="shared" si="1"/>
        <v>12.96</v>
      </c>
      <c r="J37" s="3">
        <f t="shared" si="1"/>
        <v>18.36</v>
      </c>
      <c r="K37" s="3">
        <f t="shared" si="1"/>
        <v>23.04</v>
      </c>
      <c r="L37" s="3">
        <f t="shared" si="1"/>
        <v>27</v>
      </c>
      <c r="M37" s="3">
        <f t="shared" si="1"/>
        <v>30.24</v>
      </c>
      <c r="N37" s="3">
        <f t="shared" si="1"/>
        <v>32.76</v>
      </c>
      <c r="O37" s="3">
        <f t="shared" si="1"/>
        <v>34.56</v>
      </c>
      <c r="P37" s="3">
        <f t="shared" si="1"/>
        <v>35.64</v>
      </c>
      <c r="Q37" s="3">
        <f t="shared" si="1"/>
        <v>36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x14ac:dyDescent="0.2">
      <c r="A38" s="26"/>
      <c r="B38" s="32">
        <v>30</v>
      </c>
      <c r="C38" s="26"/>
      <c r="D38" s="3">
        <f t="shared" si="1"/>
        <v>0.99</v>
      </c>
      <c r="E38" s="3">
        <f t="shared" si="1"/>
        <v>1.96</v>
      </c>
      <c r="F38" s="3">
        <f t="shared" si="1"/>
        <v>2.91</v>
      </c>
      <c r="G38" s="3">
        <f t="shared" si="1"/>
        <v>3.84</v>
      </c>
      <c r="H38" s="3">
        <f t="shared" si="1"/>
        <v>4.75</v>
      </c>
      <c r="I38" s="3">
        <f t="shared" si="1"/>
        <v>9</v>
      </c>
      <c r="J38" s="3">
        <f t="shared" si="1"/>
        <v>12.75</v>
      </c>
      <c r="K38" s="3">
        <f t="shared" si="1"/>
        <v>16</v>
      </c>
      <c r="L38" s="3">
        <f t="shared" si="1"/>
        <v>18.75</v>
      </c>
      <c r="M38" s="3">
        <f t="shared" si="1"/>
        <v>21</v>
      </c>
      <c r="N38" s="3">
        <f t="shared" si="1"/>
        <v>22.75</v>
      </c>
      <c r="O38" s="3">
        <f t="shared" si="1"/>
        <v>24</v>
      </c>
      <c r="P38" s="3">
        <f t="shared" si="1"/>
        <v>24.75</v>
      </c>
      <c r="Q38" s="3">
        <f t="shared" si="1"/>
        <v>25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x14ac:dyDescent="0.2">
      <c r="A39" s="26"/>
      <c r="B39" s="32">
        <v>35</v>
      </c>
      <c r="C39" s="26"/>
      <c r="D39" s="3">
        <f t="shared" si="1"/>
        <v>0.72734693877551015</v>
      </c>
      <c r="E39" s="3">
        <f t="shared" si="1"/>
        <v>1.44</v>
      </c>
      <c r="F39" s="3">
        <f t="shared" si="1"/>
        <v>2.1379591836734693</v>
      </c>
      <c r="G39" s="3">
        <f t="shared" si="1"/>
        <v>2.8212244897959184</v>
      </c>
      <c r="H39" s="3">
        <f t="shared" si="1"/>
        <v>3.489795918367347</v>
      </c>
      <c r="I39" s="3">
        <f t="shared" si="1"/>
        <v>6.6122448979591839</v>
      </c>
      <c r="J39" s="3">
        <f t="shared" si="1"/>
        <v>9.3673469387755102</v>
      </c>
      <c r="K39" s="3">
        <f t="shared" si="1"/>
        <v>11.755102040816327</v>
      </c>
      <c r="L39" s="3">
        <f t="shared" si="1"/>
        <v>13.775510204081632</v>
      </c>
      <c r="M39" s="3">
        <f t="shared" si="1"/>
        <v>15.428571428571429</v>
      </c>
      <c r="N39" s="3">
        <f t="shared" si="1"/>
        <v>16.714285714285715</v>
      </c>
      <c r="O39" s="3">
        <f t="shared" si="1"/>
        <v>17.632653061224488</v>
      </c>
      <c r="P39" s="3">
        <f t="shared" si="1"/>
        <v>18.183673469387756</v>
      </c>
      <c r="Q39" s="3">
        <f t="shared" si="1"/>
        <v>18.367346938775512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x14ac:dyDescent="0.2">
      <c r="A40" s="26"/>
      <c r="B40" s="32">
        <v>40</v>
      </c>
      <c r="C40" s="26"/>
      <c r="D40" s="3">
        <f t="shared" si="1"/>
        <v>0.55687500000000001</v>
      </c>
      <c r="E40" s="3">
        <f t="shared" si="1"/>
        <v>1.1025</v>
      </c>
      <c r="F40" s="3">
        <f t="shared" ref="F40:Q40" si="2">+(3^2*F$5*F$4)/($B40*$B40)</f>
        <v>1.6368750000000001</v>
      </c>
      <c r="G40" s="3">
        <f t="shared" si="2"/>
        <v>2.16</v>
      </c>
      <c r="H40" s="3">
        <f t="shared" si="2"/>
        <v>2.671875</v>
      </c>
      <c r="I40" s="3">
        <f t="shared" si="2"/>
        <v>5.0625</v>
      </c>
      <c r="J40" s="3">
        <f t="shared" si="2"/>
        <v>7.171875</v>
      </c>
      <c r="K40" s="3">
        <f t="shared" si="2"/>
        <v>9</v>
      </c>
      <c r="L40" s="3">
        <f t="shared" si="2"/>
        <v>10.546875</v>
      </c>
      <c r="M40" s="3">
        <f t="shared" si="2"/>
        <v>11.8125</v>
      </c>
      <c r="N40" s="3">
        <f t="shared" si="2"/>
        <v>12.796875</v>
      </c>
      <c r="O40" s="3">
        <f t="shared" si="2"/>
        <v>13.5</v>
      </c>
      <c r="P40" s="3">
        <f t="shared" si="2"/>
        <v>13.921875</v>
      </c>
      <c r="Q40" s="3">
        <f t="shared" si="2"/>
        <v>14.0625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6.75" customHeight="1" x14ac:dyDescent="0.2">
      <c r="B41" s="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4" spans="1:35" x14ac:dyDescent="0.2">
      <c r="B44" s="12"/>
    </row>
  </sheetData>
  <mergeCells count="3">
    <mergeCell ref="B1:N1"/>
    <mergeCell ref="C3:Q3"/>
    <mergeCell ref="B4:B5"/>
  </mergeCells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1265" r:id="rId4">
          <objectPr defaultSize="0" autoPict="0" r:id="rId5">
            <anchor moveWithCells="1" sizeWithCells="1">
              <from>
                <xdr:col>15</xdr:col>
                <xdr:colOff>0</xdr:colOff>
                <xdr:row>0</xdr:row>
                <xdr:rowOff>66675</xdr:rowOff>
              </from>
              <to>
                <xdr:col>16</xdr:col>
                <xdr:colOff>95250</xdr:colOff>
                <xdr:row>0</xdr:row>
                <xdr:rowOff>495300</xdr:rowOff>
              </to>
            </anchor>
          </objectPr>
        </oleObject>
      </mc:Choice>
      <mc:Fallback>
        <oleObject progId="Equation.DSMT4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I39"/>
  <sheetViews>
    <sheetView showGridLines="0" topLeftCell="B1" zoomScaleNormal="100" workbookViewId="0">
      <selection activeCell="B38" sqref="B38"/>
    </sheetView>
  </sheetViews>
  <sheetFormatPr baseColWidth="10" defaultRowHeight="12.75" x14ac:dyDescent="0.2"/>
  <cols>
    <col min="1" max="1" width="2.85546875" customWidth="1"/>
    <col min="2" max="2" width="13.85546875" customWidth="1"/>
    <col min="3" max="3" width="4.7109375" customWidth="1"/>
    <col min="4" max="17" width="7.42578125" customWidth="1"/>
    <col min="18" max="256" width="9.140625" customWidth="1"/>
  </cols>
  <sheetData>
    <row r="1" spans="2:35" ht="38.25" customHeight="1" x14ac:dyDescent="0.2">
      <c r="B1" s="40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7"/>
      <c r="Q1" s="7"/>
    </row>
    <row r="2" spans="2:35" ht="7.5" customHeight="1" x14ac:dyDescent="0.2"/>
    <row r="3" spans="2:35" x14ac:dyDescent="0.2">
      <c r="C3" s="39" t="s">
        <v>14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35" x14ac:dyDescent="0.2">
      <c r="B4" s="41" t="s">
        <v>19</v>
      </c>
      <c r="C4" s="30" t="s">
        <v>15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10</v>
      </c>
      <c r="J4" s="31">
        <v>15</v>
      </c>
      <c r="K4" s="31">
        <v>20</v>
      </c>
      <c r="L4" s="31">
        <v>25</v>
      </c>
      <c r="M4" s="31">
        <v>30</v>
      </c>
      <c r="N4" s="31">
        <v>35</v>
      </c>
      <c r="O4" s="31">
        <v>40</v>
      </c>
      <c r="P4" s="31">
        <v>45</v>
      </c>
      <c r="Q4" s="31">
        <v>50</v>
      </c>
    </row>
    <row r="5" spans="2:35" x14ac:dyDescent="0.2">
      <c r="B5" s="42"/>
      <c r="C5" s="30" t="s">
        <v>16</v>
      </c>
      <c r="D5" s="31">
        <v>99</v>
      </c>
      <c r="E5" s="31">
        <v>98</v>
      </c>
      <c r="F5" s="31">
        <v>97</v>
      </c>
      <c r="G5" s="31">
        <v>96</v>
      </c>
      <c r="H5" s="31">
        <v>95</v>
      </c>
      <c r="I5" s="31">
        <v>90</v>
      </c>
      <c r="J5" s="31">
        <v>85</v>
      </c>
      <c r="K5" s="31">
        <v>80</v>
      </c>
      <c r="L5" s="31">
        <v>75</v>
      </c>
      <c r="M5" s="31">
        <v>70</v>
      </c>
      <c r="N5" s="31">
        <v>65</v>
      </c>
      <c r="O5" s="31">
        <v>60</v>
      </c>
      <c r="P5" s="31">
        <v>55</v>
      </c>
      <c r="Q5" s="31">
        <v>50</v>
      </c>
    </row>
    <row r="6" spans="2:35" x14ac:dyDescent="0.2">
      <c r="B6" s="27"/>
      <c r="C6" s="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2:35" x14ac:dyDescent="0.2">
      <c r="B7" s="23">
        <v>25</v>
      </c>
      <c r="C7" s="26"/>
      <c r="D7" s="33">
        <f>SQRT((D$4*D$5)/$B7)*2</f>
        <v>3.9799497484264799</v>
      </c>
      <c r="E7" s="33">
        <f t="shared" ref="E7:Q22" si="0">SQRT((E$4*E$5)/$B7)*2</f>
        <v>5.6</v>
      </c>
      <c r="F7" s="33">
        <f t="shared" si="0"/>
        <v>6.8234888436927923</v>
      </c>
      <c r="G7" s="33">
        <f t="shared" si="0"/>
        <v>7.8383671769061696</v>
      </c>
      <c r="H7" s="33">
        <f t="shared" si="0"/>
        <v>8.717797887081348</v>
      </c>
      <c r="I7" s="33">
        <f t="shared" si="0"/>
        <v>12</v>
      </c>
      <c r="J7" s="33">
        <f t="shared" si="0"/>
        <v>14.282856857085701</v>
      </c>
      <c r="K7" s="33">
        <f t="shared" si="0"/>
        <v>16</v>
      </c>
      <c r="L7" s="33">
        <f t="shared" si="0"/>
        <v>17.320508075688775</v>
      </c>
      <c r="M7" s="33">
        <f t="shared" si="0"/>
        <v>18.330302779823359</v>
      </c>
      <c r="N7" s="33">
        <f t="shared" si="0"/>
        <v>19.078784028338912</v>
      </c>
      <c r="O7" s="33">
        <f t="shared" si="0"/>
        <v>19.595917942265423</v>
      </c>
      <c r="P7" s="33">
        <f t="shared" si="0"/>
        <v>19.899748742132399</v>
      </c>
      <c r="Q7" s="33">
        <f t="shared" si="0"/>
        <v>20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x14ac:dyDescent="0.2">
      <c r="B8" s="23">
        <v>50</v>
      </c>
      <c r="C8" s="26"/>
      <c r="D8" s="33">
        <f t="shared" ref="D8:Q35" si="1">SQRT((D$4*D$5)/$B8)*2</f>
        <v>2.8142494558940578</v>
      </c>
      <c r="E8" s="33">
        <f t="shared" si="0"/>
        <v>3.9597979746446663</v>
      </c>
      <c r="F8" s="33">
        <f t="shared" si="0"/>
        <v>4.8249352327259274</v>
      </c>
      <c r="G8" s="33">
        <f t="shared" si="0"/>
        <v>5.5425625842204074</v>
      </c>
      <c r="H8" s="33">
        <f t="shared" si="0"/>
        <v>6.164414002968976</v>
      </c>
      <c r="I8" s="33">
        <f t="shared" si="0"/>
        <v>8.4852813742385695</v>
      </c>
      <c r="J8" s="33">
        <f t="shared" si="0"/>
        <v>10.099504938362077</v>
      </c>
      <c r="K8" s="33">
        <f t="shared" si="0"/>
        <v>11.313708498984761</v>
      </c>
      <c r="L8" s="33">
        <f t="shared" si="0"/>
        <v>12.24744871391589</v>
      </c>
      <c r="M8" s="33">
        <f t="shared" si="0"/>
        <v>12.961481396815721</v>
      </c>
      <c r="N8" s="33">
        <f t="shared" si="0"/>
        <v>13.490737563232042</v>
      </c>
      <c r="O8" s="33">
        <f t="shared" si="0"/>
        <v>13.856406460551018</v>
      </c>
      <c r="P8" s="33">
        <f t="shared" si="0"/>
        <v>14.071247279470288</v>
      </c>
      <c r="Q8" s="33">
        <f t="shared" si="0"/>
        <v>14.142135623730951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x14ac:dyDescent="0.2">
      <c r="B9" s="23">
        <v>75</v>
      </c>
      <c r="C9" s="26"/>
      <c r="D9" s="33">
        <f t="shared" si="1"/>
        <v>2.2978250586152114</v>
      </c>
      <c r="E9" s="33">
        <f t="shared" si="0"/>
        <v>3.2331615074619044</v>
      </c>
      <c r="F9" s="33">
        <f t="shared" si="0"/>
        <v>3.9395431207184419</v>
      </c>
      <c r="G9" s="33">
        <f t="shared" si="0"/>
        <v>4.5254833995939041</v>
      </c>
      <c r="H9" s="33">
        <f t="shared" si="0"/>
        <v>5.0332229568471663</v>
      </c>
      <c r="I9" s="33">
        <f t="shared" si="0"/>
        <v>6.9282032302755088</v>
      </c>
      <c r="J9" s="33">
        <f t="shared" si="0"/>
        <v>8.2462112512353212</v>
      </c>
      <c r="K9" s="33">
        <f t="shared" si="0"/>
        <v>9.2376043070340117</v>
      </c>
      <c r="L9" s="33">
        <f t="shared" si="0"/>
        <v>10</v>
      </c>
      <c r="M9" s="33">
        <f t="shared" si="0"/>
        <v>10.583005244258363</v>
      </c>
      <c r="N9" s="33">
        <f t="shared" si="0"/>
        <v>11.015141094572204</v>
      </c>
      <c r="O9" s="33">
        <f t="shared" si="0"/>
        <v>11.313708498984761</v>
      </c>
      <c r="P9" s="33">
        <f t="shared" si="0"/>
        <v>11.489125293076057</v>
      </c>
      <c r="Q9" s="33">
        <f t="shared" si="0"/>
        <v>11.547005383792516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x14ac:dyDescent="0.2">
      <c r="B10" s="23">
        <v>100</v>
      </c>
      <c r="C10" s="26"/>
      <c r="D10" s="33">
        <f t="shared" si="1"/>
        <v>1.9899748742132399</v>
      </c>
      <c r="E10" s="33">
        <f t="shared" si="0"/>
        <v>2.8</v>
      </c>
      <c r="F10" s="33">
        <f t="shared" si="0"/>
        <v>3.4117444218463961</v>
      </c>
      <c r="G10" s="33">
        <f t="shared" si="0"/>
        <v>3.9191835884530848</v>
      </c>
      <c r="H10" s="33">
        <f t="shared" si="0"/>
        <v>4.358898943540674</v>
      </c>
      <c r="I10" s="33">
        <f t="shared" si="0"/>
        <v>6</v>
      </c>
      <c r="J10" s="33">
        <f t="shared" si="0"/>
        <v>7.1414284285428504</v>
      </c>
      <c r="K10" s="33">
        <f t="shared" si="0"/>
        <v>8</v>
      </c>
      <c r="L10" s="33">
        <f t="shared" si="0"/>
        <v>8.6602540378443873</v>
      </c>
      <c r="M10" s="33">
        <f t="shared" si="0"/>
        <v>9.1651513899116797</v>
      </c>
      <c r="N10" s="33">
        <f t="shared" si="0"/>
        <v>9.5393920141694561</v>
      </c>
      <c r="O10" s="33">
        <f t="shared" si="0"/>
        <v>9.7979589711327115</v>
      </c>
      <c r="P10" s="33">
        <f t="shared" si="0"/>
        <v>9.9498743710661994</v>
      </c>
      <c r="Q10" s="33">
        <f t="shared" si="0"/>
        <v>10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x14ac:dyDescent="0.2">
      <c r="B11" s="23">
        <v>150</v>
      </c>
      <c r="C11" s="26"/>
      <c r="D11" s="33">
        <f t="shared" si="1"/>
        <v>1.6248076809271921</v>
      </c>
      <c r="E11" s="33">
        <f t="shared" si="0"/>
        <v>2.2861904265976327</v>
      </c>
      <c r="F11" s="33">
        <f t="shared" si="0"/>
        <v>2.7856776554368237</v>
      </c>
      <c r="G11" s="33">
        <f t="shared" si="0"/>
        <v>3.2</v>
      </c>
      <c r="H11" s="33">
        <f t="shared" si="0"/>
        <v>3.5590260840104371</v>
      </c>
      <c r="I11" s="33">
        <f t="shared" si="0"/>
        <v>4.8989794855663558</v>
      </c>
      <c r="J11" s="33">
        <f t="shared" si="0"/>
        <v>5.8309518948453007</v>
      </c>
      <c r="K11" s="33">
        <f t="shared" si="0"/>
        <v>6.5319726474218083</v>
      </c>
      <c r="L11" s="33">
        <f t="shared" si="0"/>
        <v>7.0710678118654755</v>
      </c>
      <c r="M11" s="33">
        <f t="shared" si="0"/>
        <v>7.4833147735478827</v>
      </c>
      <c r="N11" s="33">
        <f t="shared" si="0"/>
        <v>7.7888809636986149</v>
      </c>
      <c r="O11" s="33">
        <f t="shared" si="0"/>
        <v>8</v>
      </c>
      <c r="P11" s="33">
        <f t="shared" si="0"/>
        <v>8.1240384046359608</v>
      </c>
      <c r="Q11" s="33">
        <f t="shared" si="0"/>
        <v>8.1649658092772608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x14ac:dyDescent="0.2">
      <c r="B12" s="23"/>
      <c r="C12" s="26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x14ac:dyDescent="0.2">
      <c r="B13" s="23">
        <v>200</v>
      </c>
      <c r="C13" s="26"/>
      <c r="D13" s="33">
        <f t="shared" si="1"/>
        <v>1.4071247279470289</v>
      </c>
      <c r="E13" s="33">
        <f t="shared" si="0"/>
        <v>1.9798989873223332</v>
      </c>
      <c r="F13" s="33">
        <f t="shared" si="0"/>
        <v>2.4124676163629637</v>
      </c>
      <c r="G13" s="33">
        <f t="shared" si="0"/>
        <v>2.7712812921102037</v>
      </c>
      <c r="H13" s="33">
        <f t="shared" si="0"/>
        <v>3.082207001484488</v>
      </c>
      <c r="I13" s="33">
        <f t="shared" si="0"/>
        <v>4.2426406871192848</v>
      </c>
      <c r="J13" s="33">
        <f t="shared" si="0"/>
        <v>5.0497524691810387</v>
      </c>
      <c r="K13" s="33">
        <f t="shared" si="0"/>
        <v>5.6568542494923806</v>
      </c>
      <c r="L13" s="33">
        <f t="shared" si="0"/>
        <v>6.1237243569579451</v>
      </c>
      <c r="M13" s="33">
        <f t="shared" si="0"/>
        <v>6.4807406984078604</v>
      </c>
      <c r="N13" s="33">
        <f t="shared" si="0"/>
        <v>6.7453687816160208</v>
      </c>
      <c r="O13" s="33">
        <f t="shared" si="0"/>
        <v>6.9282032302755088</v>
      </c>
      <c r="P13" s="33">
        <f t="shared" si="0"/>
        <v>7.0356236397351442</v>
      </c>
      <c r="Q13" s="33">
        <f t="shared" si="0"/>
        <v>7.0710678118654755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23">
        <v>250</v>
      </c>
      <c r="C14" s="26"/>
      <c r="D14" s="33">
        <f t="shared" si="1"/>
        <v>1.2585706178041818</v>
      </c>
      <c r="E14" s="33">
        <f t="shared" si="0"/>
        <v>1.7708754896942924</v>
      </c>
      <c r="F14" s="33">
        <f t="shared" si="0"/>
        <v>2.1577766334817885</v>
      </c>
      <c r="G14" s="33">
        <f t="shared" si="0"/>
        <v>2.4787093415727468</v>
      </c>
      <c r="H14" s="33">
        <f t="shared" si="0"/>
        <v>2.7568097504180442</v>
      </c>
      <c r="I14" s="33">
        <f t="shared" si="0"/>
        <v>3.7947331922020551</v>
      </c>
      <c r="J14" s="33">
        <f t="shared" si="0"/>
        <v>4.5166359162544856</v>
      </c>
      <c r="K14" s="33">
        <f t="shared" si="0"/>
        <v>5.0596442562694071</v>
      </c>
      <c r="L14" s="33">
        <f t="shared" si="0"/>
        <v>5.4772255750516612</v>
      </c>
      <c r="M14" s="33">
        <f t="shared" si="0"/>
        <v>5.7965506984757758</v>
      </c>
      <c r="N14" s="33">
        <f t="shared" si="0"/>
        <v>6.0332412515993425</v>
      </c>
      <c r="O14" s="33">
        <f t="shared" si="0"/>
        <v>6.1967733539318672</v>
      </c>
      <c r="P14" s="33">
        <f t="shared" si="0"/>
        <v>6.2928530890209098</v>
      </c>
      <c r="Q14" s="33">
        <f t="shared" si="0"/>
        <v>6.324555320336759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x14ac:dyDescent="0.2">
      <c r="B15" s="23">
        <v>300</v>
      </c>
      <c r="C15" s="26"/>
      <c r="D15" s="33">
        <f t="shared" si="1"/>
        <v>1.1489125293076057</v>
      </c>
      <c r="E15" s="33">
        <f t="shared" si="0"/>
        <v>1.6165807537309522</v>
      </c>
      <c r="F15" s="33">
        <f t="shared" si="0"/>
        <v>1.969771560359221</v>
      </c>
      <c r="G15" s="33">
        <f t="shared" si="0"/>
        <v>2.2627416997969521</v>
      </c>
      <c r="H15" s="33">
        <f t="shared" si="0"/>
        <v>2.5166114784235831</v>
      </c>
      <c r="I15" s="33">
        <f t="shared" si="0"/>
        <v>3.4641016151377544</v>
      </c>
      <c r="J15" s="33">
        <f t="shared" si="0"/>
        <v>4.1231056256176606</v>
      </c>
      <c r="K15" s="33">
        <f t="shared" si="0"/>
        <v>4.6188021535170058</v>
      </c>
      <c r="L15" s="33">
        <f t="shared" si="0"/>
        <v>5</v>
      </c>
      <c r="M15" s="33">
        <f t="shared" si="0"/>
        <v>5.2915026221291814</v>
      </c>
      <c r="N15" s="33">
        <f t="shared" si="0"/>
        <v>5.5075705472861021</v>
      </c>
      <c r="O15" s="33">
        <f t="shared" si="0"/>
        <v>5.6568542494923806</v>
      </c>
      <c r="P15" s="33">
        <f t="shared" si="0"/>
        <v>5.7445626465380286</v>
      </c>
      <c r="Q15" s="33">
        <f t="shared" si="0"/>
        <v>5.7735026918962582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x14ac:dyDescent="0.2">
      <c r="B16" s="23">
        <v>400</v>
      </c>
      <c r="C16" s="26"/>
      <c r="D16" s="33">
        <f t="shared" si="1"/>
        <v>0.99498743710661997</v>
      </c>
      <c r="E16" s="33">
        <f t="shared" si="0"/>
        <v>1.4</v>
      </c>
      <c r="F16" s="33">
        <f t="shared" si="0"/>
        <v>1.7058722109231981</v>
      </c>
      <c r="G16" s="33">
        <f t="shared" si="0"/>
        <v>1.9595917942265424</v>
      </c>
      <c r="H16" s="33">
        <f t="shared" si="0"/>
        <v>2.179449471770337</v>
      </c>
      <c r="I16" s="33">
        <f t="shared" si="0"/>
        <v>3</v>
      </c>
      <c r="J16" s="33">
        <f t="shared" si="0"/>
        <v>3.5707142142714252</v>
      </c>
      <c r="K16" s="33">
        <f t="shared" si="0"/>
        <v>4</v>
      </c>
      <c r="L16" s="33">
        <f t="shared" si="0"/>
        <v>4.3301270189221936</v>
      </c>
      <c r="M16" s="33">
        <f t="shared" si="0"/>
        <v>4.5825756949558398</v>
      </c>
      <c r="N16" s="33">
        <f t="shared" si="0"/>
        <v>4.7696960070847281</v>
      </c>
      <c r="O16" s="33">
        <f t="shared" si="0"/>
        <v>4.8989794855663558</v>
      </c>
      <c r="P16" s="33">
        <f t="shared" si="0"/>
        <v>4.9749371855330997</v>
      </c>
      <c r="Q16" s="33">
        <f t="shared" si="0"/>
        <v>5</v>
      </c>
      <c r="R16" s="2"/>
      <c r="S16" s="2"/>
      <c r="T16" s="2"/>
      <c r="U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">
      <c r="B17" s="23">
        <v>500</v>
      </c>
      <c r="C17" s="26"/>
      <c r="D17" s="33">
        <f t="shared" si="1"/>
        <v>0.88994381845147963</v>
      </c>
      <c r="E17" s="33">
        <f t="shared" si="0"/>
        <v>1.2521980673998823</v>
      </c>
      <c r="F17" s="33">
        <f t="shared" si="0"/>
        <v>1.525778489820852</v>
      </c>
      <c r="G17" s="33">
        <f t="shared" si="0"/>
        <v>1.7527121840165316</v>
      </c>
      <c r="H17" s="33">
        <f t="shared" si="0"/>
        <v>1.9493588689617927</v>
      </c>
      <c r="I17" s="33">
        <f t="shared" si="0"/>
        <v>2.6832815729997477</v>
      </c>
      <c r="J17" s="33">
        <f t="shared" si="0"/>
        <v>3.1937438845342623</v>
      </c>
      <c r="K17" s="33">
        <f t="shared" si="0"/>
        <v>3.5777087639996634</v>
      </c>
      <c r="L17" s="33">
        <f t="shared" si="0"/>
        <v>3.872983346207417</v>
      </c>
      <c r="M17" s="33">
        <f t="shared" si="0"/>
        <v>4.0987803063838397</v>
      </c>
      <c r="N17" s="33">
        <f t="shared" si="0"/>
        <v>4.2661458015403086</v>
      </c>
      <c r="O17" s="33">
        <f t="shared" si="0"/>
        <v>4.3817804600413286</v>
      </c>
      <c r="P17" s="33">
        <f t="shared" si="0"/>
        <v>4.4497190922573981</v>
      </c>
      <c r="Q17" s="33">
        <f t="shared" si="0"/>
        <v>4.4721359549995796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">
      <c r="B18" s="23"/>
      <c r="C18" s="26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">
      <c r="B19" s="23">
        <v>600</v>
      </c>
      <c r="C19" s="26"/>
      <c r="D19" s="33">
        <f t="shared" si="1"/>
        <v>0.81240384046359604</v>
      </c>
      <c r="E19" s="33">
        <f t="shared" si="0"/>
        <v>1.1430952132988164</v>
      </c>
      <c r="F19" s="33">
        <f t="shared" si="0"/>
        <v>1.3928388277184118</v>
      </c>
      <c r="G19" s="33">
        <f t="shared" si="0"/>
        <v>1.6</v>
      </c>
      <c r="H19" s="33">
        <f t="shared" si="0"/>
        <v>1.7795130420052185</v>
      </c>
      <c r="I19" s="33">
        <f t="shared" si="0"/>
        <v>2.4494897427831779</v>
      </c>
      <c r="J19" s="33">
        <f t="shared" si="0"/>
        <v>2.9154759474226504</v>
      </c>
      <c r="K19" s="33">
        <f t="shared" si="0"/>
        <v>3.2659863237109041</v>
      </c>
      <c r="L19" s="33">
        <f t="shared" si="0"/>
        <v>3.5355339059327378</v>
      </c>
      <c r="M19" s="33">
        <f t="shared" si="0"/>
        <v>3.7416573867739413</v>
      </c>
      <c r="N19" s="33">
        <f t="shared" si="0"/>
        <v>3.8944404818493075</v>
      </c>
      <c r="O19" s="33">
        <f t="shared" si="0"/>
        <v>4</v>
      </c>
      <c r="P19" s="33">
        <f t="shared" si="0"/>
        <v>4.0620192023179804</v>
      </c>
      <c r="Q19" s="33">
        <f t="shared" si="0"/>
        <v>4.0824829046386304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">
      <c r="B20" s="23">
        <v>800</v>
      </c>
      <c r="C20" s="26"/>
      <c r="D20" s="33">
        <f t="shared" si="1"/>
        <v>0.70356236397351446</v>
      </c>
      <c r="E20" s="33">
        <f t="shared" si="0"/>
        <v>0.98994949366116658</v>
      </c>
      <c r="F20" s="33">
        <f t="shared" si="0"/>
        <v>1.2062338081814818</v>
      </c>
      <c r="G20" s="33">
        <f t="shared" si="0"/>
        <v>1.3856406460551018</v>
      </c>
      <c r="H20" s="33">
        <f t="shared" si="0"/>
        <v>1.541103500742244</v>
      </c>
      <c r="I20" s="33">
        <f t="shared" si="0"/>
        <v>2.1213203435596424</v>
      </c>
      <c r="J20" s="33">
        <f t="shared" si="0"/>
        <v>2.5248762345905194</v>
      </c>
      <c r="K20" s="33">
        <f t="shared" si="0"/>
        <v>2.8284271247461903</v>
      </c>
      <c r="L20" s="33">
        <f t="shared" si="0"/>
        <v>3.0618621784789726</v>
      </c>
      <c r="M20" s="33">
        <f t="shared" si="0"/>
        <v>3.2403703492039302</v>
      </c>
      <c r="N20" s="33">
        <f t="shared" si="0"/>
        <v>3.3726843908080104</v>
      </c>
      <c r="O20" s="33">
        <f t="shared" si="0"/>
        <v>3.4641016151377544</v>
      </c>
      <c r="P20" s="33">
        <f t="shared" si="0"/>
        <v>3.5178118198675721</v>
      </c>
      <c r="Q20" s="33">
        <f t="shared" si="0"/>
        <v>3.5355339059327378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">
      <c r="B21" s="23">
        <v>1000</v>
      </c>
      <c r="C21" s="26"/>
      <c r="D21" s="33">
        <f t="shared" si="1"/>
        <v>0.62928530890209089</v>
      </c>
      <c r="E21" s="33">
        <f t="shared" si="0"/>
        <v>0.88543774484714621</v>
      </c>
      <c r="F21" s="33">
        <f t="shared" si="0"/>
        <v>1.0788883167408942</v>
      </c>
      <c r="G21" s="33">
        <f t="shared" si="0"/>
        <v>1.2393546707863734</v>
      </c>
      <c r="H21" s="33">
        <f t="shared" si="0"/>
        <v>1.3784048752090221</v>
      </c>
      <c r="I21" s="33">
        <f t="shared" si="0"/>
        <v>1.8973665961010275</v>
      </c>
      <c r="J21" s="33">
        <f t="shared" si="0"/>
        <v>2.2583179581272428</v>
      </c>
      <c r="K21" s="33">
        <f t="shared" si="0"/>
        <v>2.5298221281347035</v>
      </c>
      <c r="L21" s="33">
        <f t="shared" si="0"/>
        <v>2.7386127875258306</v>
      </c>
      <c r="M21" s="33">
        <f t="shared" si="0"/>
        <v>2.8982753492378879</v>
      </c>
      <c r="N21" s="33">
        <f t="shared" si="0"/>
        <v>3.0166206257996713</v>
      </c>
      <c r="O21" s="33">
        <f t="shared" si="0"/>
        <v>3.0983866769659336</v>
      </c>
      <c r="P21" s="33">
        <f t="shared" si="0"/>
        <v>3.1464265445104549</v>
      </c>
      <c r="Q21" s="33">
        <f t="shared" si="0"/>
        <v>3.1622776601683795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x14ac:dyDescent="0.2">
      <c r="B22" s="23">
        <v>1200</v>
      </c>
      <c r="C22" s="26"/>
      <c r="D22" s="33">
        <f t="shared" si="1"/>
        <v>0.57445626465380284</v>
      </c>
      <c r="E22" s="33">
        <f t="shared" si="0"/>
        <v>0.80829037686547611</v>
      </c>
      <c r="F22" s="33">
        <f t="shared" si="0"/>
        <v>0.98488578017961048</v>
      </c>
      <c r="G22" s="33">
        <f t="shared" si="0"/>
        <v>1.131370849898476</v>
      </c>
      <c r="H22" s="33">
        <f t="shared" si="0"/>
        <v>1.2583057392117916</v>
      </c>
      <c r="I22" s="33">
        <f t="shared" si="0"/>
        <v>1.7320508075688772</v>
      </c>
      <c r="J22" s="33">
        <f t="shared" si="0"/>
        <v>2.0615528128088303</v>
      </c>
      <c r="K22" s="33">
        <f t="shared" si="0"/>
        <v>2.3094010767585029</v>
      </c>
      <c r="L22" s="33">
        <f t="shared" si="0"/>
        <v>2.5</v>
      </c>
      <c r="M22" s="33">
        <f t="shared" si="0"/>
        <v>2.6457513110645907</v>
      </c>
      <c r="N22" s="33">
        <f t="shared" si="0"/>
        <v>2.753785273643051</v>
      </c>
      <c r="O22" s="33">
        <f t="shared" si="0"/>
        <v>2.8284271247461903</v>
      </c>
      <c r="P22" s="33">
        <f t="shared" si="0"/>
        <v>2.8722813232690143</v>
      </c>
      <c r="Q22" s="33">
        <f t="shared" si="0"/>
        <v>2.8867513459481291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2">
      <c r="B23" s="23">
        <v>1500</v>
      </c>
      <c r="C23" s="26"/>
      <c r="D23" s="33">
        <f t="shared" si="1"/>
        <v>0.51380930314660522</v>
      </c>
      <c r="E23" s="33">
        <f t="shared" si="1"/>
        <v>0.7229568912920511</v>
      </c>
      <c r="F23" s="33">
        <f t="shared" si="1"/>
        <v>0.88090862182180962</v>
      </c>
      <c r="G23" s="33">
        <f t="shared" si="1"/>
        <v>1.0119288512538813</v>
      </c>
      <c r="H23" s="33">
        <f t="shared" si="1"/>
        <v>1.1254628677422756</v>
      </c>
      <c r="I23" s="33">
        <f t="shared" si="1"/>
        <v>1.5491933384829668</v>
      </c>
      <c r="J23" s="33">
        <f t="shared" si="1"/>
        <v>1.8439088914585775</v>
      </c>
      <c r="K23" s="33">
        <f t="shared" si="1"/>
        <v>2.0655911179772888</v>
      </c>
      <c r="L23" s="33">
        <f t="shared" si="1"/>
        <v>2.2360679774997898</v>
      </c>
      <c r="M23" s="33">
        <f t="shared" si="1"/>
        <v>2.3664319132398464</v>
      </c>
      <c r="N23" s="33">
        <f t="shared" si="1"/>
        <v>2.4630604269214889</v>
      </c>
      <c r="O23" s="33">
        <f t="shared" si="1"/>
        <v>2.5298221281347035</v>
      </c>
      <c r="P23" s="33">
        <f t="shared" si="1"/>
        <v>2.5690465157330258</v>
      </c>
      <c r="Q23" s="33">
        <f t="shared" si="1"/>
        <v>2.5819888974716112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x14ac:dyDescent="0.2">
      <c r="B24" s="23"/>
      <c r="C24" s="26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x14ac:dyDescent="0.2">
      <c r="B25" s="23">
        <v>2000</v>
      </c>
      <c r="C25" s="26"/>
      <c r="D25" s="33">
        <f t="shared" si="1"/>
        <v>0.44497190922573981</v>
      </c>
      <c r="E25" s="33">
        <f t="shared" si="1"/>
        <v>0.62609903369994113</v>
      </c>
      <c r="F25" s="33">
        <f t="shared" si="1"/>
        <v>0.76288924491042598</v>
      </c>
      <c r="G25" s="33">
        <f t="shared" si="1"/>
        <v>0.87635609200826581</v>
      </c>
      <c r="H25" s="33">
        <f t="shared" si="1"/>
        <v>0.97467943448089633</v>
      </c>
      <c r="I25" s="33">
        <f t="shared" si="1"/>
        <v>1.3416407864998738</v>
      </c>
      <c r="J25" s="33">
        <f t="shared" si="1"/>
        <v>1.5968719422671311</v>
      </c>
      <c r="K25" s="33">
        <f t="shared" si="1"/>
        <v>1.7888543819998317</v>
      </c>
      <c r="L25" s="33">
        <f t="shared" si="1"/>
        <v>1.9364916731037085</v>
      </c>
      <c r="M25" s="33">
        <f t="shared" si="1"/>
        <v>2.0493901531919199</v>
      </c>
      <c r="N25" s="33">
        <f t="shared" si="1"/>
        <v>2.1330729007701543</v>
      </c>
      <c r="O25" s="33">
        <f t="shared" si="1"/>
        <v>2.1908902300206643</v>
      </c>
      <c r="P25" s="33">
        <f t="shared" si="1"/>
        <v>2.2248595461286991</v>
      </c>
      <c r="Q25" s="33">
        <f t="shared" si="1"/>
        <v>2.2360679774997898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2">
      <c r="B26" s="23">
        <v>2500</v>
      </c>
      <c r="C26" s="26"/>
      <c r="D26" s="33">
        <f t="shared" si="1"/>
        <v>0.39799497484264801</v>
      </c>
      <c r="E26" s="33">
        <f t="shared" si="1"/>
        <v>0.55999999999999994</v>
      </c>
      <c r="F26" s="33">
        <f t="shared" si="1"/>
        <v>0.68234888436927921</v>
      </c>
      <c r="G26" s="33">
        <f t="shared" si="1"/>
        <v>0.78383671769061691</v>
      </c>
      <c r="H26" s="33">
        <f t="shared" si="1"/>
        <v>0.87177978870813466</v>
      </c>
      <c r="I26" s="33">
        <f t="shared" si="1"/>
        <v>1.2</v>
      </c>
      <c r="J26" s="33">
        <f t="shared" si="1"/>
        <v>1.42828568570857</v>
      </c>
      <c r="K26" s="33">
        <f t="shared" si="1"/>
        <v>1.6</v>
      </c>
      <c r="L26" s="33">
        <f t="shared" si="1"/>
        <v>1.7320508075688772</v>
      </c>
      <c r="M26" s="33">
        <f t="shared" si="1"/>
        <v>1.833030277982336</v>
      </c>
      <c r="N26" s="33">
        <f t="shared" si="1"/>
        <v>1.9078784028338913</v>
      </c>
      <c r="O26" s="33">
        <f t="shared" si="1"/>
        <v>1.9595917942265424</v>
      </c>
      <c r="P26" s="33">
        <f t="shared" si="1"/>
        <v>1.9899748742132399</v>
      </c>
      <c r="Q26" s="33">
        <f t="shared" si="1"/>
        <v>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23">
        <v>3000</v>
      </c>
      <c r="C27" s="26"/>
      <c r="D27" s="33">
        <f t="shared" si="1"/>
        <v>0.36331804249169902</v>
      </c>
      <c r="E27" s="33">
        <f t="shared" si="1"/>
        <v>0.51120772033815498</v>
      </c>
      <c r="F27" s="33">
        <f t="shared" si="1"/>
        <v>0.6228964600958975</v>
      </c>
      <c r="G27" s="33">
        <f t="shared" si="1"/>
        <v>0.71554175279993271</v>
      </c>
      <c r="H27" s="33">
        <f t="shared" si="1"/>
        <v>0.79582242575422146</v>
      </c>
      <c r="I27" s="33">
        <f t="shared" si="1"/>
        <v>1.0954451150103321</v>
      </c>
      <c r="J27" s="33">
        <f t="shared" si="1"/>
        <v>1.3038404810405297</v>
      </c>
      <c r="K27" s="33">
        <f t="shared" si="1"/>
        <v>1.4605934866804429</v>
      </c>
      <c r="L27" s="33">
        <f t="shared" si="1"/>
        <v>1.5811388300841898</v>
      </c>
      <c r="M27" s="33">
        <f t="shared" si="1"/>
        <v>1.6733200530681511</v>
      </c>
      <c r="N27" s="33">
        <f t="shared" si="1"/>
        <v>1.7416467303484175</v>
      </c>
      <c r="O27" s="33">
        <f t="shared" si="1"/>
        <v>1.7888543819998317</v>
      </c>
      <c r="P27" s="33">
        <f t="shared" si="1"/>
        <v>1.8165902124584949</v>
      </c>
      <c r="Q27" s="33">
        <f t="shared" si="1"/>
        <v>1.8257418583505538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2">
      <c r="B28" s="23">
        <v>4000</v>
      </c>
      <c r="C28" s="26"/>
      <c r="D28" s="33">
        <f t="shared" si="1"/>
        <v>0.31464265445104544</v>
      </c>
      <c r="E28" s="33">
        <f t="shared" si="1"/>
        <v>0.44271887242357311</v>
      </c>
      <c r="F28" s="33">
        <f t="shared" si="1"/>
        <v>0.53944415837044712</v>
      </c>
      <c r="G28" s="33">
        <f t="shared" si="1"/>
        <v>0.6196773353931867</v>
      </c>
      <c r="H28" s="33">
        <f t="shared" si="1"/>
        <v>0.68920243760451105</v>
      </c>
      <c r="I28" s="33">
        <f t="shared" si="1"/>
        <v>0.94868329805051377</v>
      </c>
      <c r="J28" s="33">
        <f t="shared" si="1"/>
        <v>1.1291589790636214</v>
      </c>
      <c r="K28" s="33">
        <f t="shared" si="1"/>
        <v>1.2649110640673518</v>
      </c>
      <c r="L28" s="33">
        <f t="shared" si="1"/>
        <v>1.3693063937629153</v>
      </c>
      <c r="M28" s="33">
        <f t="shared" si="1"/>
        <v>1.4491376746189439</v>
      </c>
      <c r="N28" s="33">
        <f t="shared" si="1"/>
        <v>1.5083103128998356</v>
      </c>
      <c r="O28" s="33">
        <f t="shared" si="1"/>
        <v>1.5491933384829668</v>
      </c>
      <c r="P28" s="33">
        <f t="shared" si="1"/>
        <v>1.5732132722552274</v>
      </c>
      <c r="Q28" s="33">
        <f t="shared" si="1"/>
        <v>1.5811388300841898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x14ac:dyDescent="0.2">
      <c r="B29" s="23">
        <v>5000</v>
      </c>
      <c r="C29" s="26"/>
      <c r="D29" s="33">
        <f t="shared" si="1"/>
        <v>0.28142494558940578</v>
      </c>
      <c r="E29" s="33">
        <f t="shared" si="1"/>
        <v>0.3959797974644666</v>
      </c>
      <c r="F29" s="33">
        <f t="shared" si="1"/>
        <v>0.48249352327259276</v>
      </c>
      <c r="G29" s="33">
        <f t="shared" si="1"/>
        <v>0.55425625842204074</v>
      </c>
      <c r="H29" s="33">
        <f t="shared" si="1"/>
        <v>0.61644140029689765</v>
      </c>
      <c r="I29" s="33">
        <f t="shared" si="1"/>
        <v>0.84852813742385702</v>
      </c>
      <c r="J29" s="33">
        <f t="shared" si="1"/>
        <v>1.0099504938362078</v>
      </c>
      <c r="K29" s="33">
        <f t="shared" si="1"/>
        <v>1.131370849898476</v>
      </c>
      <c r="L29" s="33">
        <f t="shared" si="1"/>
        <v>1.2247448713915889</v>
      </c>
      <c r="M29" s="33">
        <f t="shared" si="1"/>
        <v>1.2961481396815719</v>
      </c>
      <c r="N29" s="33">
        <f t="shared" si="1"/>
        <v>1.3490737563232043</v>
      </c>
      <c r="O29" s="33">
        <f t="shared" si="1"/>
        <v>1.3856406460551018</v>
      </c>
      <c r="P29" s="33">
        <f t="shared" si="1"/>
        <v>1.4071247279470289</v>
      </c>
      <c r="Q29" s="33">
        <f t="shared" si="1"/>
        <v>1.4142135623730951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x14ac:dyDescent="0.2">
      <c r="B30" s="23"/>
      <c r="C30" s="26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x14ac:dyDescent="0.2">
      <c r="B31" s="23">
        <v>7500</v>
      </c>
      <c r="C31" s="26"/>
      <c r="D31" s="33">
        <f t="shared" si="1"/>
        <v>0.22978250586152116</v>
      </c>
      <c r="E31" s="33">
        <f t="shared" si="1"/>
        <v>0.32331615074619041</v>
      </c>
      <c r="F31" s="33">
        <f t="shared" si="1"/>
        <v>0.39395431207184417</v>
      </c>
      <c r="G31" s="33">
        <f t="shared" si="1"/>
        <v>0.45254833995939042</v>
      </c>
      <c r="H31" s="33">
        <f t="shared" si="1"/>
        <v>0.50332229568471665</v>
      </c>
      <c r="I31" s="33">
        <f t="shared" si="1"/>
        <v>0.69282032302755092</v>
      </c>
      <c r="J31" s="33">
        <f t="shared" si="1"/>
        <v>0.82462112512353214</v>
      </c>
      <c r="K31" s="33">
        <f t="shared" si="1"/>
        <v>0.9237604307034013</v>
      </c>
      <c r="L31" s="33">
        <f t="shared" si="1"/>
        <v>1</v>
      </c>
      <c r="M31" s="33">
        <f t="shared" si="1"/>
        <v>1.0583005244258363</v>
      </c>
      <c r="N31" s="33">
        <f t="shared" si="1"/>
        <v>1.1015141094572205</v>
      </c>
      <c r="O31" s="33">
        <f t="shared" si="1"/>
        <v>1.131370849898476</v>
      </c>
      <c r="P31" s="33">
        <f t="shared" si="1"/>
        <v>1.1489125293076057</v>
      </c>
      <c r="Q31" s="33">
        <f t="shared" si="1"/>
        <v>1.1547005383792515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2">
      <c r="B32" s="23">
        <v>10000</v>
      </c>
      <c r="C32" s="26"/>
      <c r="D32" s="33">
        <f t="shared" si="1"/>
        <v>0.198997487421324</v>
      </c>
      <c r="E32" s="33">
        <f t="shared" si="1"/>
        <v>0.27999999999999997</v>
      </c>
      <c r="F32" s="33">
        <f t="shared" si="1"/>
        <v>0.3411744421846396</v>
      </c>
      <c r="G32" s="33">
        <f t="shared" si="1"/>
        <v>0.39191835884530846</v>
      </c>
      <c r="H32" s="33">
        <f t="shared" si="1"/>
        <v>0.43588989435406733</v>
      </c>
      <c r="I32" s="33">
        <f t="shared" si="1"/>
        <v>0.6</v>
      </c>
      <c r="J32" s="33">
        <f t="shared" si="1"/>
        <v>0.71414284285428498</v>
      </c>
      <c r="K32" s="33">
        <f t="shared" si="1"/>
        <v>0.8</v>
      </c>
      <c r="L32" s="33">
        <f t="shared" si="1"/>
        <v>0.8660254037844386</v>
      </c>
      <c r="M32" s="33">
        <f t="shared" si="1"/>
        <v>0.91651513899116799</v>
      </c>
      <c r="N32" s="33">
        <f t="shared" si="1"/>
        <v>0.95393920141694566</v>
      </c>
      <c r="O32" s="33">
        <f t="shared" si="1"/>
        <v>0.9797958971132712</v>
      </c>
      <c r="P32" s="33">
        <f t="shared" si="1"/>
        <v>0.99498743710661997</v>
      </c>
      <c r="Q32" s="33">
        <f t="shared" si="1"/>
        <v>1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x14ac:dyDescent="0.2">
      <c r="B33" s="23">
        <v>15000</v>
      </c>
      <c r="C33" s="26"/>
      <c r="D33" s="33">
        <f t="shared" si="1"/>
        <v>0.16248076809271922</v>
      </c>
      <c r="E33" s="33">
        <f t="shared" si="1"/>
        <v>0.22861904265976329</v>
      </c>
      <c r="F33" s="33">
        <f t="shared" si="1"/>
        <v>0.2785677655436824</v>
      </c>
      <c r="G33" s="33">
        <f t="shared" si="1"/>
        <v>0.32</v>
      </c>
      <c r="H33" s="33">
        <f t="shared" si="1"/>
        <v>0.35590260840104371</v>
      </c>
      <c r="I33" s="33">
        <f t="shared" si="1"/>
        <v>0.4898979485566356</v>
      </c>
      <c r="J33" s="33">
        <f t="shared" si="1"/>
        <v>0.5830951894845301</v>
      </c>
      <c r="K33" s="33">
        <f t="shared" si="1"/>
        <v>0.65319726474218087</v>
      </c>
      <c r="L33" s="33">
        <f t="shared" si="1"/>
        <v>0.70710678118654757</v>
      </c>
      <c r="M33" s="33">
        <f t="shared" si="1"/>
        <v>0.74833147735478833</v>
      </c>
      <c r="N33" s="33">
        <f t="shared" si="1"/>
        <v>0.77888809636986156</v>
      </c>
      <c r="O33" s="33">
        <f t="shared" si="1"/>
        <v>0.8</v>
      </c>
      <c r="P33" s="33">
        <f t="shared" si="1"/>
        <v>0.81240384046359604</v>
      </c>
      <c r="Q33" s="33">
        <f t="shared" si="1"/>
        <v>0.81649658092772603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x14ac:dyDescent="0.2">
      <c r="B34" s="23">
        <v>25000</v>
      </c>
      <c r="C34" s="26"/>
      <c r="D34" s="33">
        <f t="shared" si="1"/>
        <v>0.12585706178041819</v>
      </c>
      <c r="E34" s="33">
        <f t="shared" si="1"/>
        <v>0.17708754896942924</v>
      </c>
      <c r="F34" s="33">
        <f t="shared" si="1"/>
        <v>0.21577766334817883</v>
      </c>
      <c r="G34" s="33">
        <f t="shared" si="1"/>
        <v>0.24787093415727468</v>
      </c>
      <c r="H34" s="33">
        <f t="shared" si="1"/>
        <v>0.27568097504180444</v>
      </c>
      <c r="I34" s="33">
        <f t="shared" si="1"/>
        <v>0.3794733192202055</v>
      </c>
      <c r="J34" s="33">
        <f t="shared" si="1"/>
        <v>0.45166359162544856</v>
      </c>
      <c r="K34" s="33">
        <f t="shared" si="1"/>
        <v>0.50596442562694066</v>
      </c>
      <c r="L34" s="33">
        <f t="shared" si="1"/>
        <v>0.54772255750516607</v>
      </c>
      <c r="M34" s="33">
        <f t="shared" si="1"/>
        <v>0.57965506984757753</v>
      </c>
      <c r="N34" s="33">
        <f t="shared" si="1"/>
        <v>0.60332412515993428</v>
      </c>
      <c r="O34" s="33">
        <f t="shared" si="1"/>
        <v>0.6196773353931867</v>
      </c>
      <c r="P34" s="33">
        <f t="shared" si="1"/>
        <v>0.62928530890209089</v>
      </c>
      <c r="Q34" s="33">
        <f t="shared" si="1"/>
        <v>0.63245553203367588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x14ac:dyDescent="0.2">
      <c r="B35" s="23">
        <v>50000</v>
      </c>
      <c r="C35" s="26"/>
      <c r="D35" s="33">
        <f t="shared" si="1"/>
        <v>8.8994381845147949E-2</v>
      </c>
      <c r="E35" s="33">
        <f t="shared" si="1"/>
        <v>0.12521980673998823</v>
      </c>
      <c r="F35" s="33">
        <f t="shared" si="1"/>
        <v>0.15257784898208521</v>
      </c>
      <c r="G35" s="33">
        <f t="shared" si="1"/>
        <v>0.17527121840165316</v>
      </c>
      <c r="H35" s="33">
        <f t="shared" si="1"/>
        <v>0.19493588689617927</v>
      </c>
      <c r="I35" s="33">
        <f t="shared" si="1"/>
        <v>0.26832815729997478</v>
      </c>
      <c r="J35" s="33">
        <f t="shared" si="1"/>
        <v>0.31937438845342625</v>
      </c>
      <c r="K35" s="33">
        <f t="shared" si="1"/>
        <v>0.35777087639996635</v>
      </c>
      <c r="L35" s="33">
        <f t="shared" si="1"/>
        <v>0.3872983346207417</v>
      </c>
      <c r="M35" s="33">
        <f t="shared" si="1"/>
        <v>0.40987803063838396</v>
      </c>
      <c r="N35" s="33">
        <f t="shared" si="1"/>
        <v>0.42661458015403081</v>
      </c>
      <c r="O35" s="33">
        <f t="shared" si="1"/>
        <v>0.4381780460041329</v>
      </c>
      <c r="P35" s="33">
        <f t="shared" si="1"/>
        <v>0.44497190922573981</v>
      </c>
      <c r="Q35" s="33">
        <f t="shared" si="1"/>
        <v>0.44721359549995793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t="6.75" customHeight="1" x14ac:dyDescent="0.2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9" spans="2:35" x14ac:dyDescent="0.2">
      <c r="B39" s="12"/>
    </row>
  </sheetData>
  <mergeCells count="3">
    <mergeCell ref="C3:Q3"/>
    <mergeCell ref="B4:B5"/>
    <mergeCell ref="B1:O1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9218" r:id="rId4">
          <objectPr defaultSize="0" autoPict="0" r:id="rId5">
            <anchor moveWithCells="1" sizeWithCells="1">
              <from>
                <xdr:col>15</xdr:col>
                <xdr:colOff>180975</xdr:colOff>
                <xdr:row>0</xdr:row>
                <xdr:rowOff>76200</xdr:rowOff>
              </from>
              <to>
                <xdr:col>16</xdr:col>
                <xdr:colOff>447675</xdr:colOff>
                <xdr:row>1</xdr:row>
                <xdr:rowOff>47625</xdr:rowOff>
              </to>
            </anchor>
          </objectPr>
        </oleObject>
      </mc:Choice>
      <mc:Fallback>
        <oleObject progId="Equation.DSMT4" shapeId="921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39"/>
  <sheetViews>
    <sheetView showGridLines="0" topLeftCell="B1" zoomScaleNormal="100" workbookViewId="0">
      <selection activeCell="B38" sqref="B38"/>
    </sheetView>
  </sheetViews>
  <sheetFormatPr baseColWidth="10" defaultRowHeight="12.75" x14ac:dyDescent="0.2"/>
  <cols>
    <col min="1" max="1" width="2.85546875" customWidth="1"/>
    <col min="2" max="2" width="13.85546875" customWidth="1"/>
    <col min="3" max="3" width="4.7109375" customWidth="1"/>
    <col min="4" max="17" width="7.42578125" customWidth="1"/>
    <col min="18" max="256" width="9.140625" customWidth="1"/>
  </cols>
  <sheetData>
    <row r="1" spans="2:35" ht="38.25" customHeight="1" x14ac:dyDescent="0.2">
      <c r="B1" s="40" t="s">
        <v>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7"/>
      <c r="Q1" s="7"/>
    </row>
    <row r="2" spans="2:35" ht="7.5" customHeight="1" x14ac:dyDescent="0.2"/>
    <row r="3" spans="2:35" x14ac:dyDescent="0.2">
      <c r="C3" s="39" t="s">
        <v>14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35" x14ac:dyDescent="0.2">
      <c r="B4" s="41" t="s">
        <v>19</v>
      </c>
      <c r="C4" s="30" t="s">
        <v>15</v>
      </c>
      <c r="D4" s="31">
        <v>1</v>
      </c>
      <c r="E4" s="31">
        <v>2</v>
      </c>
      <c r="F4" s="31">
        <v>3</v>
      </c>
      <c r="G4" s="31">
        <v>4</v>
      </c>
      <c r="H4" s="31">
        <v>5</v>
      </c>
      <c r="I4" s="31">
        <v>10</v>
      </c>
      <c r="J4" s="31">
        <v>15</v>
      </c>
      <c r="K4" s="31">
        <v>20</v>
      </c>
      <c r="L4" s="31">
        <v>25</v>
      </c>
      <c r="M4" s="31">
        <v>30</v>
      </c>
      <c r="N4" s="31">
        <v>35</v>
      </c>
      <c r="O4" s="31">
        <v>40</v>
      </c>
      <c r="P4" s="31">
        <v>45</v>
      </c>
      <c r="Q4" s="31">
        <v>50</v>
      </c>
    </row>
    <row r="5" spans="2:35" x14ac:dyDescent="0.2">
      <c r="B5" s="42"/>
      <c r="C5" s="30" t="s">
        <v>16</v>
      </c>
      <c r="D5" s="31">
        <v>99</v>
      </c>
      <c r="E5" s="31">
        <v>98</v>
      </c>
      <c r="F5" s="31">
        <v>97</v>
      </c>
      <c r="G5" s="31">
        <v>96</v>
      </c>
      <c r="H5" s="31">
        <v>95</v>
      </c>
      <c r="I5" s="31">
        <v>90</v>
      </c>
      <c r="J5" s="31">
        <v>85</v>
      </c>
      <c r="K5" s="31">
        <v>80</v>
      </c>
      <c r="L5" s="31">
        <v>75</v>
      </c>
      <c r="M5" s="31">
        <v>70</v>
      </c>
      <c r="N5" s="31">
        <v>65</v>
      </c>
      <c r="O5" s="31">
        <v>60</v>
      </c>
      <c r="P5" s="31">
        <v>55</v>
      </c>
      <c r="Q5" s="31">
        <v>50</v>
      </c>
    </row>
    <row r="6" spans="2:35" x14ac:dyDescent="0.2">
      <c r="B6" s="27"/>
      <c r="C6" s="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2:35" x14ac:dyDescent="0.2">
      <c r="B7" s="23">
        <v>25</v>
      </c>
      <c r="C7" s="26"/>
      <c r="D7" s="10">
        <f>SQRT((D$4*D$5)/$B7)*3</f>
        <v>5.96992462263972</v>
      </c>
      <c r="E7" s="10">
        <f t="shared" ref="E7:Q22" si="0">SQRT((E$4*E$5)/$B7)*3</f>
        <v>8.3999999999999986</v>
      </c>
      <c r="F7" s="10">
        <f t="shared" si="0"/>
        <v>10.235233265539188</v>
      </c>
      <c r="G7" s="10">
        <f t="shared" si="0"/>
        <v>11.757550765359255</v>
      </c>
      <c r="H7" s="10">
        <f t="shared" si="0"/>
        <v>13.076696830622023</v>
      </c>
      <c r="I7" s="10">
        <f t="shared" si="0"/>
        <v>18</v>
      </c>
      <c r="J7" s="10">
        <f t="shared" si="0"/>
        <v>21.42428528562855</v>
      </c>
      <c r="K7" s="10">
        <f t="shared" si="0"/>
        <v>24</v>
      </c>
      <c r="L7" s="10">
        <f t="shared" si="0"/>
        <v>25.98076211353316</v>
      </c>
      <c r="M7" s="10">
        <f t="shared" si="0"/>
        <v>27.495454169735041</v>
      </c>
      <c r="N7" s="10">
        <f t="shared" si="0"/>
        <v>28.618176042508367</v>
      </c>
      <c r="O7" s="10">
        <f t="shared" si="0"/>
        <v>29.393876913398135</v>
      </c>
      <c r="P7" s="10">
        <f t="shared" si="0"/>
        <v>29.849623113198597</v>
      </c>
      <c r="Q7" s="10">
        <f t="shared" si="0"/>
        <v>30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x14ac:dyDescent="0.2">
      <c r="B8" s="23">
        <v>50</v>
      </c>
      <c r="C8" s="26"/>
      <c r="D8" s="10">
        <f t="shared" ref="D8:Q23" si="1">SQRT((D$4*D$5)/$B8)*3</f>
        <v>4.2213741838410872</v>
      </c>
      <c r="E8" s="10">
        <f t="shared" si="0"/>
        <v>5.9396969619669999</v>
      </c>
      <c r="F8" s="10">
        <f t="shared" si="0"/>
        <v>7.2374028490888911</v>
      </c>
      <c r="G8" s="10">
        <f t="shared" si="0"/>
        <v>8.3138438763306119</v>
      </c>
      <c r="H8" s="10">
        <f t="shared" si="0"/>
        <v>9.2466210044534645</v>
      </c>
      <c r="I8" s="10">
        <f t="shared" si="0"/>
        <v>12.727922061357855</v>
      </c>
      <c r="J8" s="10">
        <f t="shared" si="0"/>
        <v>15.149257407543116</v>
      </c>
      <c r="K8" s="10">
        <f t="shared" si="0"/>
        <v>16.970562748477143</v>
      </c>
      <c r="L8" s="10">
        <f t="shared" si="0"/>
        <v>18.371173070873837</v>
      </c>
      <c r="M8" s="10">
        <f t="shared" si="0"/>
        <v>19.442222095223581</v>
      </c>
      <c r="N8" s="10">
        <f t="shared" si="0"/>
        <v>20.236106344848061</v>
      </c>
      <c r="O8" s="10">
        <f t="shared" si="0"/>
        <v>20.784609690826528</v>
      </c>
      <c r="P8" s="10">
        <f t="shared" si="0"/>
        <v>21.106870919205434</v>
      </c>
      <c r="Q8" s="10">
        <f t="shared" si="0"/>
        <v>21.213203435596427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x14ac:dyDescent="0.2">
      <c r="B9" s="23">
        <v>75</v>
      </c>
      <c r="C9" s="26"/>
      <c r="D9" s="10">
        <f t="shared" si="1"/>
        <v>3.4467375879228168</v>
      </c>
      <c r="E9" s="10">
        <f t="shared" si="0"/>
        <v>4.8497422611928567</v>
      </c>
      <c r="F9" s="10">
        <f t="shared" si="0"/>
        <v>5.9093146810776629</v>
      </c>
      <c r="G9" s="10">
        <f t="shared" si="0"/>
        <v>6.7882250993908562</v>
      </c>
      <c r="H9" s="10">
        <f t="shared" si="0"/>
        <v>7.5498344352707498</v>
      </c>
      <c r="I9" s="10">
        <f t="shared" si="0"/>
        <v>10.392304845413264</v>
      </c>
      <c r="J9" s="10">
        <f t="shared" si="0"/>
        <v>12.369316876852981</v>
      </c>
      <c r="K9" s="10">
        <f t="shared" si="0"/>
        <v>13.856406460551018</v>
      </c>
      <c r="L9" s="10">
        <f t="shared" si="0"/>
        <v>15</v>
      </c>
      <c r="M9" s="10">
        <f t="shared" si="0"/>
        <v>15.874507866387544</v>
      </c>
      <c r="N9" s="10">
        <f t="shared" si="0"/>
        <v>16.522711641858308</v>
      </c>
      <c r="O9" s="10">
        <f t="shared" si="0"/>
        <v>16.970562748477143</v>
      </c>
      <c r="P9" s="10">
        <f t="shared" si="0"/>
        <v>17.233687939614086</v>
      </c>
      <c r="Q9" s="10">
        <f t="shared" si="0"/>
        <v>17.320508075688775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x14ac:dyDescent="0.2">
      <c r="B10" s="23">
        <v>100</v>
      </c>
      <c r="C10" s="26"/>
      <c r="D10" s="10">
        <f t="shared" si="1"/>
        <v>2.98496231131986</v>
      </c>
      <c r="E10" s="10">
        <f t="shared" si="0"/>
        <v>4.1999999999999993</v>
      </c>
      <c r="F10" s="10">
        <f t="shared" si="0"/>
        <v>5.117616632769594</v>
      </c>
      <c r="G10" s="10">
        <f t="shared" si="0"/>
        <v>5.8787753826796276</v>
      </c>
      <c r="H10" s="10">
        <f t="shared" si="0"/>
        <v>6.5383484153110114</v>
      </c>
      <c r="I10" s="10">
        <f t="shared" si="0"/>
        <v>9</v>
      </c>
      <c r="J10" s="10">
        <f t="shared" si="0"/>
        <v>10.712142642814275</v>
      </c>
      <c r="K10" s="10">
        <f t="shared" si="0"/>
        <v>12</v>
      </c>
      <c r="L10" s="10">
        <f t="shared" si="0"/>
        <v>12.99038105676658</v>
      </c>
      <c r="M10" s="10">
        <f t="shared" si="0"/>
        <v>13.74772708486752</v>
      </c>
      <c r="N10" s="10">
        <f t="shared" si="0"/>
        <v>14.309088021254183</v>
      </c>
      <c r="O10" s="10">
        <f t="shared" si="0"/>
        <v>14.696938456699067</v>
      </c>
      <c r="P10" s="10">
        <f t="shared" si="0"/>
        <v>14.924811556599298</v>
      </c>
      <c r="Q10" s="10">
        <f t="shared" si="0"/>
        <v>15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x14ac:dyDescent="0.2">
      <c r="B11" s="23">
        <v>150</v>
      </c>
      <c r="C11" s="26"/>
      <c r="D11" s="10">
        <f t="shared" si="1"/>
        <v>2.4372115213907879</v>
      </c>
      <c r="E11" s="10">
        <f t="shared" si="0"/>
        <v>3.4292856398964489</v>
      </c>
      <c r="F11" s="10">
        <f t="shared" si="0"/>
        <v>4.1785164831552351</v>
      </c>
      <c r="G11" s="10">
        <f t="shared" si="0"/>
        <v>4.8000000000000007</v>
      </c>
      <c r="H11" s="10">
        <f t="shared" si="0"/>
        <v>5.3385391260156556</v>
      </c>
      <c r="I11" s="10">
        <f t="shared" si="0"/>
        <v>7.3484692283495336</v>
      </c>
      <c r="J11" s="10">
        <f t="shared" si="0"/>
        <v>8.746427842267952</v>
      </c>
      <c r="K11" s="10">
        <f t="shared" si="0"/>
        <v>9.7979589711327115</v>
      </c>
      <c r="L11" s="10">
        <f t="shared" si="0"/>
        <v>10.606601717798213</v>
      </c>
      <c r="M11" s="10">
        <f t="shared" si="0"/>
        <v>11.224972160321824</v>
      </c>
      <c r="N11" s="10">
        <f t="shared" si="0"/>
        <v>11.683321445547922</v>
      </c>
      <c r="O11" s="10">
        <f t="shared" si="0"/>
        <v>12</v>
      </c>
      <c r="P11" s="10">
        <f t="shared" si="0"/>
        <v>12.186057606953941</v>
      </c>
      <c r="Q11" s="10">
        <f t="shared" si="0"/>
        <v>12.24744871391589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x14ac:dyDescent="0.2">
      <c r="B12" s="23"/>
      <c r="C12" s="2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x14ac:dyDescent="0.2">
      <c r="B13" s="23">
        <v>200</v>
      </c>
      <c r="C13" s="26"/>
      <c r="D13" s="10">
        <f t="shared" si="1"/>
        <v>2.1106870919205436</v>
      </c>
      <c r="E13" s="10">
        <f t="shared" si="0"/>
        <v>2.9698484809835</v>
      </c>
      <c r="F13" s="10">
        <f t="shared" si="0"/>
        <v>3.6187014245444455</v>
      </c>
      <c r="G13" s="10">
        <f t="shared" si="0"/>
        <v>4.156921938165306</v>
      </c>
      <c r="H13" s="10">
        <f t="shared" si="0"/>
        <v>4.6233105022267322</v>
      </c>
      <c r="I13" s="10">
        <f t="shared" si="0"/>
        <v>6.3639610306789276</v>
      </c>
      <c r="J13" s="10">
        <f t="shared" si="0"/>
        <v>7.5746287037715581</v>
      </c>
      <c r="K13" s="10">
        <f t="shared" si="0"/>
        <v>8.4852813742385713</v>
      </c>
      <c r="L13" s="10">
        <f t="shared" si="0"/>
        <v>9.1855865354369186</v>
      </c>
      <c r="M13" s="10">
        <f t="shared" si="0"/>
        <v>9.7211110476117906</v>
      </c>
      <c r="N13" s="10">
        <f t="shared" si="0"/>
        <v>10.11805317242403</v>
      </c>
      <c r="O13" s="10">
        <f t="shared" si="0"/>
        <v>10.392304845413264</v>
      </c>
      <c r="P13" s="10">
        <f t="shared" si="0"/>
        <v>10.553435459602717</v>
      </c>
      <c r="Q13" s="10">
        <f t="shared" si="0"/>
        <v>10.606601717798213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x14ac:dyDescent="0.2">
      <c r="B14" s="23">
        <v>250</v>
      </c>
      <c r="C14" s="26"/>
      <c r="D14" s="10">
        <f t="shared" si="1"/>
        <v>1.8878559267062727</v>
      </c>
      <c r="E14" s="10">
        <f t="shared" si="0"/>
        <v>2.6563132345414386</v>
      </c>
      <c r="F14" s="10">
        <f t="shared" si="0"/>
        <v>3.236664950222683</v>
      </c>
      <c r="G14" s="10">
        <f t="shared" si="0"/>
        <v>3.71806401235912</v>
      </c>
      <c r="H14" s="10">
        <f t="shared" si="0"/>
        <v>4.1352146256270661</v>
      </c>
      <c r="I14" s="10">
        <f t="shared" si="0"/>
        <v>5.6920997883030822</v>
      </c>
      <c r="J14" s="10">
        <f t="shared" si="0"/>
        <v>6.7749538743817279</v>
      </c>
      <c r="K14" s="10">
        <f t="shared" si="0"/>
        <v>7.5894663844041101</v>
      </c>
      <c r="L14" s="10">
        <f t="shared" si="0"/>
        <v>8.2158383625774913</v>
      </c>
      <c r="M14" s="10">
        <f t="shared" si="0"/>
        <v>8.6948260477136632</v>
      </c>
      <c r="N14" s="10">
        <f t="shared" si="0"/>
        <v>9.0498618773990138</v>
      </c>
      <c r="O14" s="10">
        <f t="shared" si="0"/>
        <v>9.2951600308978009</v>
      </c>
      <c r="P14" s="10">
        <f t="shared" si="0"/>
        <v>9.4392796335313651</v>
      </c>
      <c r="Q14" s="10">
        <f t="shared" si="0"/>
        <v>9.4868329805051381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x14ac:dyDescent="0.2">
      <c r="B15" s="23">
        <v>300</v>
      </c>
      <c r="C15" s="26"/>
      <c r="D15" s="10">
        <f t="shared" si="1"/>
        <v>1.7233687939614084</v>
      </c>
      <c r="E15" s="10">
        <f t="shared" si="0"/>
        <v>2.4248711305964283</v>
      </c>
      <c r="F15" s="10">
        <f t="shared" si="0"/>
        <v>2.9546573405388314</v>
      </c>
      <c r="G15" s="10">
        <f t="shared" si="0"/>
        <v>3.3941125496954281</v>
      </c>
      <c r="H15" s="10">
        <f t="shared" si="0"/>
        <v>3.7749172176353749</v>
      </c>
      <c r="I15" s="10">
        <f t="shared" si="0"/>
        <v>5.196152422706632</v>
      </c>
      <c r="J15" s="10">
        <f t="shared" si="0"/>
        <v>6.1846584384264904</v>
      </c>
      <c r="K15" s="10">
        <f t="shared" si="0"/>
        <v>6.9282032302755088</v>
      </c>
      <c r="L15" s="10">
        <f t="shared" si="0"/>
        <v>7.5</v>
      </c>
      <c r="M15" s="10">
        <f t="shared" si="0"/>
        <v>7.9372539331937721</v>
      </c>
      <c r="N15" s="10">
        <f t="shared" si="0"/>
        <v>8.261355820929154</v>
      </c>
      <c r="O15" s="10">
        <f t="shared" si="0"/>
        <v>8.4852813742385713</v>
      </c>
      <c r="P15" s="10">
        <f t="shared" si="0"/>
        <v>8.6168439698070429</v>
      </c>
      <c r="Q15" s="10">
        <f t="shared" si="0"/>
        <v>8.6602540378443873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x14ac:dyDescent="0.2">
      <c r="B16" s="23">
        <v>400</v>
      </c>
      <c r="C16" s="26"/>
      <c r="D16" s="10">
        <f t="shared" si="1"/>
        <v>1.49248115565993</v>
      </c>
      <c r="E16" s="10">
        <f t="shared" si="0"/>
        <v>2.0999999999999996</v>
      </c>
      <c r="F16" s="10">
        <f t="shared" si="0"/>
        <v>2.558808316384797</v>
      </c>
      <c r="G16" s="10">
        <f t="shared" si="0"/>
        <v>2.9393876913398138</v>
      </c>
      <c r="H16" s="10">
        <f t="shared" si="0"/>
        <v>3.2691742076555057</v>
      </c>
      <c r="I16" s="10">
        <f t="shared" si="0"/>
        <v>4.5</v>
      </c>
      <c r="J16" s="10">
        <f t="shared" si="0"/>
        <v>5.3560713214071374</v>
      </c>
      <c r="K16" s="10">
        <f t="shared" si="0"/>
        <v>6</v>
      </c>
      <c r="L16" s="10">
        <f t="shared" si="0"/>
        <v>6.49519052838329</v>
      </c>
      <c r="M16" s="10">
        <f t="shared" si="0"/>
        <v>6.8738635424337602</v>
      </c>
      <c r="N16" s="10">
        <f t="shared" si="0"/>
        <v>7.1545440106270917</v>
      </c>
      <c r="O16" s="10">
        <f t="shared" si="0"/>
        <v>7.3484692283495336</v>
      </c>
      <c r="P16" s="10">
        <f t="shared" si="0"/>
        <v>7.4624057782996491</v>
      </c>
      <c r="Q16" s="10">
        <f t="shared" si="0"/>
        <v>7.5</v>
      </c>
      <c r="R16" s="2"/>
      <c r="S16" s="2"/>
      <c r="T16" s="2"/>
      <c r="U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">
      <c r="B17" s="23">
        <v>500</v>
      </c>
      <c r="C17" s="26"/>
      <c r="D17" s="10">
        <f t="shared" si="1"/>
        <v>1.3349157276772194</v>
      </c>
      <c r="E17" s="10">
        <f t="shared" si="0"/>
        <v>1.8782971010998235</v>
      </c>
      <c r="F17" s="10">
        <f t="shared" si="0"/>
        <v>2.2886677347312778</v>
      </c>
      <c r="G17" s="10">
        <f t="shared" si="0"/>
        <v>2.6290682760247974</v>
      </c>
      <c r="H17" s="10">
        <f t="shared" si="0"/>
        <v>2.9240383034426891</v>
      </c>
      <c r="I17" s="10">
        <f t="shared" si="0"/>
        <v>4.0249223594996213</v>
      </c>
      <c r="J17" s="10">
        <f t="shared" si="0"/>
        <v>4.7906158268013934</v>
      </c>
      <c r="K17" s="10">
        <f t="shared" si="0"/>
        <v>5.3665631459994954</v>
      </c>
      <c r="L17" s="10">
        <f t="shared" si="0"/>
        <v>5.809475019311126</v>
      </c>
      <c r="M17" s="10">
        <f t="shared" si="0"/>
        <v>6.1481704595757591</v>
      </c>
      <c r="N17" s="10">
        <f t="shared" si="0"/>
        <v>6.3992187023104634</v>
      </c>
      <c r="O17" s="10">
        <f t="shared" si="0"/>
        <v>6.5726706900619929</v>
      </c>
      <c r="P17" s="10">
        <f t="shared" si="0"/>
        <v>6.6745786383860972</v>
      </c>
      <c r="Q17" s="10">
        <f t="shared" si="0"/>
        <v>6.7082039324993694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">
      <c r="B18" s="23"/>
      <c r="C18" s="26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">
      <c r="B19" s="23">
        <v>600</v>
      </c>
      <c r="C19" s="26"/>
      <c r="D19" s="10">
        <f t="shared" si="1"/>
        <v>1.2186057606953939</v>
      </c>
      <c r="E19" s="10">
        <f t="shared" si="0"/>
        <v>1.7146428199482244</v>
      </c>
      <c r="F19" s="10">
        <f t="shared" si="0"/>
        <v>2.0892582415776175</v>
      </c>
      <c r="G19" s="10">
        <f t="shared" si="0"/>
        <v>2.4000000000000004</v>
      </c>
      <c r="H19" s="10">
        <f t="shared" si="0"/>
        <v>2.6692695630078278</v>
      </c>
      <c r="I19" s="10">
        <f t="shared" si="0"/>
        <v>3.6742346141747668</v>
      </c>
      <c r="J19" s="10">
        <f t="shared" si="0"/>
        <v>4.373213921133976</v>
      </c>
      <c r="K19" s="10">
        <f t="shared" si="0"/>
        <v>4.8989794855663558</v>
      </c>
      <c r="L19" s="10">
        <f t="shared" si="0"/>
        <v>5.3033008588991066</v>
      </c>
      <c r="M19" s="10">
        <f t="shared" si="0"/>
        <v>5.6124860801609122</v>
      </c>
      <c r="N19" s="10">
        <f t="shared" si="0"/>
        <v>5.8416607227739608</v>
      </c>
      <c r="O19" s="10">
        <f t="shared" si="0"/>
        <v>6</v>
      </c>
      <c r="P19" s="10">
        <f t="shared" si="0"/>
        <v>6.0930288034769706</v>
      </c>
      <c r="Q19" s="10">
        <f t="shared" si="0"/>
        <v>6.1237243569579451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">
      <c r="B20" s="23">
        <v>800</v>
      </c>
      <c r="C20" s="26"/>
      <c r="D20" s="10">
        <f t="shared" si="1"/>
        <v>1.0553435459602718</v>
      </c>
      <c r="E20" s="10">
        <f t="shared" si="0"/>
        <v>1.48492424049175</v>
      </c>
      <c r="F20" s="10">
        <f t="shared" si="0"/>
        <v>1.8093507122722228</v>
      </c>
      <c r="G20" s="10">
        <f t="shared" si="0"/>
        <v>2.078460969082653</v>
      </c>
      <c r="H20" s="10">
        <f t="shared" si="0"/>
        <v>2.3116552511133661</v>
      </c>
      <c r="I20" s="10">
        <f t="shared" si="0"/>
        <v>3.1819805153394638</v>
      </c>
      <c r="J20" s="10">
        <f t="shared" si="0"/>
        <v>3.787314351885779</v>
      </c>
      <c r="K20" s="10">
        <f t="shared" si="0"/>
        <v>4.2426406871192857</v>
      </c>
      <c r="L20" s="10">
        <f t="shared" si="0"/>
        <v>4.5927932677184593</v>
      </c>
      <c r="M20" s="10">
        <f t="shared" si="0"/>
        <v>4.8605555238058953</v>
      </c>
      <c r="N20" s="10">
        <f t="shared" si="0"/>
        <v>5.0590265862120152</v>
      </c>
      <c r="O20" s="10">
        <f t="shared" si="0"/>
        <v>5.196152422706632</v>
      </c>
      <c r="P20" s="10">
        <f t="shared" si="0"/>
        <v>5.2767177298013586</v>
      </c>
      <c r="Q20" s="10">
        <f t="shared" si="0"/>
        <v>5.3033008588991066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">
      <c r="B21" s="23">
        <v>1000</v>
      </c>
      <c r="C21" s="26"/>
      <c r="D21" s="10">
        <f t="shared" si="1"/>
        <v>0.94392796335313633</v>
      </c>
      <c r="E21" s="10">
        <f t="shared" si="0"/>
        <v>1.3281566172707193</v>
      </c>
      <c r="F21" s="10">
        <f t="shared" si="0"/>
        <v>1.6183324751113415</v>
      </c>
      <c r="G21" s="10">
        <f t="shared" si="0"/>
        <v>1.85903200617956</v>
      </c>
      <c r="H21" s="10">
        <f t="shared" si="0"/>
        <v>2.067607312813533</v>
      </c>
      <c r="I21" s="10">
        <f t="shared" si="0"/>
        <v>2.8460498941515411</v>
      </c>
      <c r="J21" s="10">
        <f t="shared" si="0"/>
        <v>3.387476937190864</v>
      </c>
      <c r="K21" s="10">
        <f t="shared" si="0"/>
        <v>3.7947331922020551</v>
      </c>
      <c r="L21" s="10">
        <f t="shared" si="0"/>
        <v>4.1079191812887457</v>
      </c>
      <c r="M21" s="10">
        <f t="shared" si="0"/>
        <v>4.3474130238568316</v>
      </c>
      <c r="N21" s="10">
        <f t="shared" si="0"/>
        <v>4.5249309386995069</v>
      </c>
      <c r="O21" s="10">
        <f t="shared" si="0"/>
        <v>4.6475800154489004</v>
      </c>
      <c r="P21" s="10">
        <f t="shared" si="0"/>
        <v>4.7196398167656826</v>
      </c>
      <c r="Q21" s="10">
        <f t="shared" si="0"/>
        <v>4.7434164902525691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x14ac:dyDescent="0.2">
      <c r="B22" s="23">
        <v>1200</v>
      </c>
      <c r="C22" s="26"/>
      <c r="D22" s="10">
        <f t="shared" si="1"/>
        <v>0.8616843969807042</v>
      </c>
      <c r="E22" s="10">
        <f t="shared" si="0"/>
        <v>1.2124355652982142</v>
      </c>
      <c r="F22" s="10">
        <f t="shared" si="0"/>
        <v>1.4773286702694157</v>
      </c>
      <c r="G22" s="10">
        <f t="shared" si="0"/>
        <v>1.697056274847714</v>
      </c>
      <c r="H22" s="10">
        <f t="shared" si="0"/>
        <v>1.8874586088176875</v>
      </c>
      <c r="I22" s="10">
        <f t="shared" si="0"/>
        <v>2.598076211353316</v>
      </c>
      <c r="J22" s="10">
        <f t="shared" si="0"/>
        <v>3.0923292192132452</v>
      </c>
      <c r="K22" s="10">
        <f t="shared" si="0"/>
        <v>3.4641016151377544</v>
      </c>
      <c r="L22" s="10">
        <f t="shared" si="0"/>
        <v>3.75</v>
      </c>
      <c r="M22" s="10">
        <f t="shared" si="0"/>
        <v>3.9686269665968861</v>
      </c>
      <c r="N22" s="10">
        <f t="shared" si="0"/>
        <v>4.130677910464577</v>
      </c>
      <c r="O22" s="10">
        <f t="shared" si="0"/>
        <v>4.2426406871192857</v>
      </c>
      <c r="P22" s="10">
        <f t="shared" si="0"/>
        <v>4.3084219849035215</v>
      </c>
      <c r="Q22" s="10">
        <f t="shared" si="0"/>
        <v>4.3301270189221936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2">
      <c r="B23" s="23">
        <v>1500</v>
      </c>
      <c r="C23" s="26"/>
      <c r="D23" s="10">
        <f t="shared" si="1"/>
        <v>0.77071395471990778</v>
      </c>
      <c r="E23" s="10">
        <f t="shared" si="1"/>
        <v>1.0844353369380766</v>
      </c>
      <c r="F23" s="10">
        <f t="shared" si="1"/>
        <v>1.3213629327327143</v>
      </c>
      <c r="G23" s="10">
        <f t="shared" si="1"/>
        <v>1.517893276880822</v>
      </c>
      <c r="H23" s="10">
        <f t="shared" si="1"/>
        <v>1.6881943016134133</v>
      </c>
      <c r="I23" s="10">
        <f t="shared" si="1"/>
        <v>2.3237900077244502</v>
      </c>
      <c r="J23" s="10">
        <f t="shared" si="1"/>
        <v>2.7658633371878665</v>
      </c>
      <c r="K23" s="10">
        <f t="shared" si="1"/>
        <v>3.0983866769659332</v>
      </c>
      <c r="L23" s="10">
        <f t="shared" si="1"/>
        <v>3.3541019662496847</v>
      </c>
      <c r="M23" s="10">
        <f t="shared" si="1"/>
        <v>3.5496478698597693</v>
      </c>
      <c r="N23" s="10">
        <f t="shared" si="1"/>
        <v>3.6945906403822333</v>
      </c>
      <c r="O23" s="10">
        <f t="shared" si="1"/>
        <v>3.7947331922020551</v>
      </c>
      <c r="P23" s="10">
        <f t="shared" si="1"/>
        <v>3.8535697735995385</v>
      </c>
      <c r="Q23" s="10">
        <f t="shared" si="1"/>
        <v>3.872983346207417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x14ac:dyDescent="0.2">
      <c r="B24" s="23"/>
      <c r="C24" s="26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x14ac:dyDescent="0.2">
      <c r="B25" s="23">
        <v>2000</v>
      </c>
      <c r="C25" s="26"/>
      <c r="D25" s="10">
        <f t="shared" ref="D25:Q35" si="2">SQRT((D$4*D$5)/$B25)*3</f>
        <v>0.66745786383860972</v>
      </c>
      <c r="E25" s="10">
        <f t="shared" si="2"/>
        <v>0.93914855054991175</v>
      </c>
      <c r="F25" s="10">
        <f t="shared" si="2"/>
        <v>1.1443338673656389</v>
      </c>
      <c r="G25" s="10">
        <f t="shared" si="2"/>
        <v>1.3145341380123987</v>
      </c>
      <c r="H25" s="10">
        <f t="shared" si="2"/>
        <v>1.4620191517213446</v>
      </c>
      <c r="I25" s="10">
        <f t="shared" si="2"/>
        <v>2.0124611797498106</v>
      </c>
      <c r="J25" s="10">
        <f t="shared" si="2"/>
        <v>2.3953079134006967</v>
      </c>
      <c r="K25" s="10">
        <f t="shared" si="2"/>
        <v>2.6832815729997477</v>
      </c>
      <c r="L25" s="10">
        <f t="shared" si="2"/>
        <v>2.904737509655563</v>
      </c>
      <c r="M25" s="10">
        <f t="shared" si="2"/>
        <v>3.0740852297878796</v>
      </c>
      <c r="N25" s="10">
        <f t="shared" si="2"/>
        <v>3.1996093511552317</v>
      </c>
      <c r="O25" s="10">
        <f t="shared" si="2"/>
        <v>3.2863353450309964</v>
      </c>
      <c r="P25" s="10">
        <f t="shared" si="2"/>
        <v>3.3372893191930486</v>
      </c>
      <c r="Q25" s="10">
        <f t="shared" si="2"/>
        <v>3.3541019662496847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x14ac:dyDescent="0.2">
      <c r="B26" s="23">
        <v>2500</v>
      </c>
      <c r="C26" s="26"/>
      <c r="D26" s="10">
        <f t="shared" si="2"/>
        <v>0.59699246226397196</v>
      </c>
      <c r="E26" s="10">
        <f t="shared" si="2"/>
        <v>0.83999999999999986</v>
      </c>
      <c r="F26" s="10">
        <f t="shared" si="2"/>
        <v>1.0235233265539188</v>
      </c>
      <c r="G26" s="10">
        <f t="shared" si="2"/>
        <v>1.1757550765359253</v>
      </c>
      <c r="H26" s="10">
        <f t="shared" si="2"/>
        <v>1.3076696830622021</v>
      </c>
      <c r="I26" s="10">
        <f t="shared" si="2"/>
        <v>1.7999999999999998</v>
      </c>
      <c r="J26" s="10">
        <f t="shared" si="2"/>
        <v>2.142428528562855</v>
      </c>
      <c r="K26" s="10">
        <f t="shared" si="2"/>
        <v>2.4000000000000004</v>
      </c>
      <c r="L26" s="10">
        <f t="shared" si="2"/>
        <v>2.598076211353316</v>
      </c>
      <c r="M26" s="10">
        <f t="shared" si="2"/>
        <v>2.7495454169735041</v>
      </c>
      <c r="N26" s="10">
        <f t="shared" si="2"/>
        <v>2.8618176042508372</v>
      </c>
      <c r="O26" s="10">
        <f t="shared" si="2"/>
        <v>2.9393876913398138</v>
      </c>
      <c r="P26" s="10">
        <f t="shared" si="2"/>
        <v>2.98496231131986</v>
      </c>
      <c r="Q26" s="10">
        <f t="shared" si="2"/>
        <v>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x14ac:dyDescent="0.2">
      <c r="B27" s="23">
        <v>3000</v>
      </c>
      <c r="C27" s="26"/>
      <c r="D27" s="10">
        <f t="shared" si="2"/>
        <v>0.54497706373754851</v>
      </c>
      <c r="E27" s="10">
        <f t="shared" si="2"/>
        <v>0.76681158050723242</v>
      </c>
      <c r="F27" s="10">
        <f t="shared" si="2"/>
        <v>0.93434469014384625</v>
      </c>
      <c r="G27" s="10">
        <f t="shared" si="2"/>
        <v>1.0733126291998991</v>
      </c>
      <c r="H27" s="10">
        <f t="shared" si="2"/>
        <v>1.1937336386313322</v>
      </c>
      <c r="I27" s="10">
        <f t="shared" si="2"/>
        <v>1.6431676725154982</v>
      </c>
      <c r="J27" s="10">
        <f t="shared" si="2"/>
        <v>1.9557607215607946</v>
      </c>
      <c r="K27" s="10">
        <f t="shared" si="2"/>
        <v>2.1908902300206643</v>
      </c>
      <c r="L27" s="10">
        <f t="shared" si="2"/>
        <v>2.3717082451262845</v>
      </c>
      <c r="M27" s="10">
        <f t="shared" si="2"/>
        <v>2.5099800796022267</v>
      </c>
      <c r="N27" s="10">
        <f t="shared" si="2"/>
        <v>2.6124700955226263</v>
      </c>
      <c r="O27" s="10">
        <f t="shared" si="2"/>
        <v>2.6832815729997477</v>
      </c>
      <c r="P27" s="10">
        <f t="shared" si="2"/>
        <v>2.7248853186877424</v>
      </c>
      <c r="Q27" s="10">
        <f t="shared" si="2"/>
        <v>2.7386127875258306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x14ac:dyDescent="0.2">
      <c r="B28" s="23">
        <v>4000</v>
      </c>
      <c r="C28" s="26"/>
      <c r="D28" s="10">
        <f t="shared" si="2"/>
        <v>0.47196398167656817</v>
      </c>
      <c r="E28" s="10">
        <f t="shared" si="2"/>
        <v>0.66407830863535966</v>
      </c>
      <c r="F28" s="10">
        <f t="shared" si="2"/>
        <v>0.80916623755567074</v>
      </c>
      <c r="G28" s="10">
        <f t="shared" si="2"/>
        <v>0.92951600308978</v>
      </c>
      <c r="H28" s="10">
        <f t="shared" si="2"/>
        <v>1.0338036564067665</v>
      </c>
      <c r="I28" s="10">
        <f t="shared" si="2"/>
        <v>1.4230249470757705</v>
      </c>
      <c r="J28" s="10">
        <f t="shared" si="2"/>
        <v>1.693738468595432</v>
      </c>
      <c r="K28" s="10">
        <f t="shared" si="2"/>
        <v>1.8973665961010275</v>
      </c>
      <c r="L28" s="10">
        <f t="shared" si="2"/>
        <v>2.0539595906443728</v>
      </c>
      <c r="M28" s="10">
        <f t="shared" si="2"/>
        <v>2.1737065119284158</v>
      </c>
      <c r="N28" s="10">
        <f t="shared" si="2"/>
        <v>2.2624654693497535</v>
      </c>
      <c r="O28" s="10">
        <f t="shared" si="2"/>
        <v>2.3237900077244502</v>
      </c>
      <c r="P28" s="10">
        <f t="shared" si="2"/>
        <v>2.3598199083828413</v>
      </c>
      <c r="Q28" s="10">
        <f t="shared" si="2"/>
        <v>2.3717082451262845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x14ac:dyDescent="0.2">
      <c r="B29" s="23">
        <v>5000</v>
      </c>
      <c r="C29" s="26"/>
      <c r="D29" s="10">
        <f t="shared" si="2"/>
        <v>0.42213741838410868</v>
      </c>
      <c r="E29" s="10">
        <f t="shared" si="2"/>
        <v>0.59396969619669993</v>
      </c>
      <c r="F29" s="10">
        <f t="shared" si="2"/>
        <v>0.7237402849088892</v>
      </c>
      <c r="G29" s="10">
        <f t="shared" si="2"/>
        <v>0.83138438763306111</v>
      </c>
      <c r="H29" s="10">
        <f t="shared" si="2"/>
        <v>0.92466210044534647</v>
      </c>
      <c r="I29" s="10">
        <f t="shared" si="2"/>
        <v>1.2727922061357855</v>
      </c>
      <c r="J29" s="10">
        <f t="shared" si="2"/>
        <v>1.5149257407543117</v>
      </c>
      <c r="K29" s="10">
        <f t="shared" si="2"/>
        <v>1.697056274847714</v>
      </c>
      <c r="L29" s="10">
        <f t="shared" si="2"/>
        <v>1.8371173070873834</v>
      </c>
      <c r="M29" s="10">
        <f t="shared" si="2"/>
        <v>1.944222209522358</v>
      </c>
      <c r="N29" s="10">
        <f t="shared" si="2"/>
        <v>2.0236106344848066</v>
      </c>
      <c r="O29" s="10">
        <f t="shared" si="2"/>
        <v>2.078460969082653</v>
      </c>
      <c r="P29" s="10">
        <f t="shared" si="2"/>
        <v>2.1106870919205436</v>
      </c>
      <c r="Q29" s="10">
        <f t="shared" si="2"/>
        <v>2.1213203435596428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x14ac:dyDescent="0.2">
      <c r="B30" s="23"/>
      <c r="C30" s="2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x14ac:dyDescent="0.2">
      <c r="B31" s="23">
        <v>7500</v>
      </c>
      <c r="C31" s="26"/>
      <c r="D31" s="10">
        <f t="shared" si="2"/>
        <v>0.34467375879228174</v>
      </c>
      <c r="E31" s="10">
        <f t="shared" si="2"/>
        <v>0.48497422611928565</v>
      </c>
      <c r="F31" s="10">
        <f t="shared" si="2"/>
        <v>0.5909314681077662</v>
      </c>
      <c r="G31" s="10">
        <f t="shared" si="2"/>
        <v>0.67882250993908566</v>
      </c>
      <c r="H31" s="10">
        <f t="shared" si="2"/>
        <v>0.75498344352707503</v>
      </c>
      <c r="I31" s="10">
        <f t="shared" si="2"/>
        <v>1.0392304845413265</v>
      </c>
      <c r="J31" s="10">
        <f t="shared" si="2"/>
        <v>1.2369316876852983</v>
      </c>
      <c r="K31" s="10">
        <f t="shared" si="2"/>
        <v>1.3856406460551018</v>
      </c>
      <c r="L31" s="10">
        <f t="shared" si="2"/>
        <v>1.5</v>
      </c>
      <c r="M31" s="10">
        <f t="shared" si="2"/>
        <v>1.5874507866387546</v>
      </c>
      <c r="N31" s="10">
        <f t="shared" si="2"/>
        <v>1.6522711641858308</v>
      </c>
      <c r="O31" s="10">
        <f t="shared" si="2"/>
        <v>1.697056274847714</v>
      </c>
      <c r="P31" s="10">
        <f t="shared" si="2"/>
        <v>1.7233687939614084</v>
      </c>
      <c r="Q31" s="10">
        <f t="shared" si="2"/>
        <v>1.7320508075688772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x14ac:dyDescent="0.2">
      <c r="B32" s="23">
        <v>10000</v>
      </c>
      <c r="C32" s="26"/>
      <c r="D32" s="10">
        <f t="shared" si="2"/>
        <v>0.29849623113198598</v>
      </c>
      <c r="E32" s="10">
        <f t="shared" si="2"/>
        <v>0.41999999999999993</v>
      </c>
      <c r="F32" s="10">
        <f t="shared" si="2"/>
        <v>0.51176166327695938</v>
      </c>
      <c r="G32" s="10">
        <f t="shared" si="2"/>
        <v>0.58787753826796263</v>
      </c>
      <c r="H32" s="10">
        <f t="shared" si="2"/>
        <v>0.65383484153110105</v>
      </c>
      <c r="I32" s="10">
        <f t="shared" si="2"/>
        <v>0.89999999999999991</v>
      </c>
      <c r="J32" s="10">
        <f t="shared" si="2"/>
        <v>1.0712142642814275</v>
      </c>
      <c r="K32" s="10">
        <f t="shared" si="2"/>
        <v>1.2000000000000002</v>
      </c>
      <c r="L32" s="10">
        <f t="shared" si="2"/>
        <v>1.299038105676658</v>
      </c>
      <c r="M32" s="10">
        <f t="shared" si="2"/>
        <v>1.374772708486752</v>
      </c>
      <c r="N32" s="10">
        <f t="shared" si="2"/>
        <v>1.4309088021254186</v>
      </c>
      <c r="O32" s="10">
        <f t="shared" si="2"/>
        <v>1.4696938456699069</v>
      </c>
      <c r="P32" s="10">
        <f t="shared" si="2"/>
        <v>1.49248115565993</v>
      </c>
      <c r="Q32" s="10">
        <f t="shared" si="2"/>
        <v>1.5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x14ac:dyDescent="0.2">
      <c r="B33" s="23">
        <v>15000</v>
      </c>
      <c r="C33" s="26"/>
      <c r="D33" s="10">
        <f t="shared" si="2"/>
        <v>0.24372115213907883</v>
      </c>
      <c r="E33" s="10">
        <f t="shared" si="2"/>
        <v>0.34292856398964494</v>
      </c>
      <c r="F33" s="10">
        <f t="shared" si="2"/>
        <v>0.41785164831552357</v>
      </c>
      <c r="G33" s="10">
        <f t="shared" si="2"/>
        <v>0.48</v>
      </c>
      <c r="H33" s="10">
        <f t="shared" si="2"/>
        <v>0.53385391260156556</v>
      </c>
      <c r="I33" s="10">
        <f t="shared" si="2"/>
        <v>0.73484692283495345</v>
      </c>
      <c r="J33" s="10">
        <f t="shared" si="2"/>
        <v>0.8746427842267952</v>
      </c>
      <c r="K33" s="10">
        <f t="shared" si="2"/>
        <v>0.97979589711327131</v>
      </c>
      <c r="L33" s="10">
        <f t="shared" si="2"/>
        <v>1.0606601717798214</v>
      </c>
      <c r="M33" s="10">
        <f t="shared" si="2"/>
        <v>1.1224972160321824</v>
      </c>
      <c r="N33" s="10">
        <f t="shared" si="2"/>
        <v>1.1683321445547923</v>
      </c>
      <c r="O33" s="10">
        <f t="shared" si="2"/>
        <v>1.2000000000000002</v>
      </c>
      <c r="P33" s="10">
        <f t="shared" si="2"/>
        <v>1.2186057606953939</v>
      </c>
      <c r="Q33" s="10">
        <f t="shared" si="2"/>
        <v>1.2247448713915889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x14ac:dyDescent="0.2">
      <c r="B34" s="23">
        <v>25000</v>
      </c>
      <c r="C34" s="26"/>
      <c r="D34" s="10">
        <f t="shared" si="2"/>
        <v>0.18878559267062728</v>
      </c>
      <c r="E34" s="10">
        <f t="shared" si="2"/>
        <v>0.26563132345414386</v>
      </c>
      <c r="F34" s="10">
        <f t="shared" si="2"/>
        <v>0.32366649502226824</v>
      </c>
      <c r="G34" s="10">
        <f t="shared" si="2"/>
        <v>0.37180640123591202</v>
      </c>
      <c r="H34" s="10">
        <f t="shared" si="2"/>
        <v>0.41352146256270667</v>
      </c>
      <c r="I34" s="10">
        <f t="shared" si="2"/>
        <v>0.56920997883030822</v>
      </c>
      <c r="J34" s="10">
        <f t="shared" si="2"/>
        <v>0.67749538743817284</v>
      </c>
      <c r="K34" s="10">
        <f t="shared" si="2"/>
        <v>0.75894663844041099</v>
      </c>
      <c r="L34" s="10">
        <f t="shared" si="2"/>
        <v>0.82158383625774911</v>
      </c>
      <c r="M34" s="10">
        <f t="shared" si="2"/>
        <v>0.8694826047713663</v>
      </c>
      <c r="N34" s="10">
        <f t="shared" si="2"/>
        <v>0.90498618773990147</v>
      </c>
      <c r="O34" s="10">
        <f t="shared" si="2"/>
        <v>0.92951600308978</v>
      </c>
      <c r="P34" s="10">
        <f t="shared" si="2"/>
        <v>0.94392796335313633</v>
      </c>
      <c r="Q34" s="10">
        <f t="shared" si="2"/>
        <v>0.94868329805051377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x14ac:dyDescent="0.2">
      <c r="B35" s="23">
        <v>50000</v>
      </c>
      <c r="C35" s="26"/>
      <c r="D35" s="10">
        <f t="shared" si="2"/>
        <v>0.13349157276772192</v>
      </c>
      <c r="E35" s="10">
        <f t="shared" si="2"/>
        <v>0.18782971010998234</v>
      </c>
      <c r="F35" s="10">
        <f t="shared" si="2"/>
        <v>0.22886677347312781</v>
      </c>
      <c r="G35" s="10">
        <f t="shared" si="2"/>
        <v>0.26290682760247974</v>
      </c>
      <c r="H35" s="10">
        <f t="shared" si="2"/>
        <v>0.29240383034426892</v>
      </c>
      <c r="I35" s="10">
        <f t="shared" si="2"/>
        <v>0.4024922359499622</v>
      </c>
      <c r="J35" s="10">
        <f t="shared" si="2"/>
        <v>0.47906158268013938</v>
      </c>
      <c r="K35" s="10">
        <f t="shared" si="2"/>
        <v>0.53665631459994956</v>
      </c>
      <c r="L35" s="10">
        <f t="shared" si="2"/>
        <v>0.58094750193111255</v>
      </c>
      <c r="M35" s="10">
        <f t="shared" si="2"/>
        <v>0.61481704595757591</v>
      </c>
      <c r="N35" s="10">
        <f t="shared" si="2"/>
        <v>0.63992187023104619</v>
      </c>
      <c r="O35" s="10">
        <f t="shared" si="2"/>
        <v>0.65726706900619936</v>
      </c>
      <c r="P35" s="10">
        <f t="shared" si="2"/>
        <v>0.66745786383860972</v>
      </c>
      <c r="Q35" s="10">
        <f t="shared" si="2"/>
        <v>0.67082039324993692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t="6.75" customHeight="1" x14ac:dyDescent="0.2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</row>
    <row r="39" spans="2:35" x14ac:dyDescent="0.2">
      <c r="B39" s="12">
        <v>2</v>
      </c>
    </row>
  </sheetData>
  <mergeCells count="3">
    <mergeCell ref="B1:O1"/>
    <mergeCell ref="C3:Q3"/>
    <mergeCell ref="B4:B5"/>
  </mergeCells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2289" r:id="rId4">
          <objectPr defaultSize="0" autoPict="0" r:id="rId5">
            <anchor moveWithCells="1" sizeWithCells="1">
              <from>
                <xdr:col>15</xdr:col>
                <xdr:colOff>180975</xdr:colOff>
                <xdr:row>0</xdr:row>
                <xdr:rowOff>76200</xdr:rowOff>
              </from>
              <to>
                <xdr:col>16</xdr:col>
                <xdr:colOff>447675</xdr:colOff>
                <xdr:row>1</xdr:row>
                <xdr:rowOff>47625</xdr:rowOff>
              </to>
            </anchor>
          </objectPr>
        </oleObject>
      </mc:Choice>
      <mc:Fallback>
        <oleObject progId="Equation.DSMT4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Fórmulas</vt:lpstr>
      <vt:lpstr>Fin z=2</vt:lpstr>
      <vt:lpstr>Fin z=3</vt:lpstr>
      <vt:lpstr>Inf z=2</vt:lpstr>
      <vt:lpstr>Inf z=3</vt:lpstr>
      <vt:lpstr>Inf error z=2</vt:lpstr>
      <vt:lpstr>Inf error z=3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Pedro López Roldán</cp:lastModifiedBy>
  <cp:lastPrinted>2000-03-20T19:34:08Z</cp:lastPrinted>
  <dcterms:created xsi:type="dcterms:W3CDTF">1998-10-18T18:16:37Z</dcterms:created>
  <dcterms:modified xsi:type="dcterms:W3CDTF">2023-03-26T08:16:46Z</dcterms:modified>
</cp:coreProperties>
</file>