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tos\"/>
    </mc:Choice>
  </mc:AlternateContent>
  <bookViews>
    <workbookView xWindow="600" yWindow="195" windowWidth="8115" windowHeight="7935" tabRatio="683"/>
  </bookViews>
  <sheets>
    <sheet name="Parámetros ORDxEDA" sheetId="8" r:id="rId1"/>
  </sheets>
  <calcPr calcId="152511"/>
</workbook>
</file>

<file path=xl/calcChain.xml><?xml version="1.0" encoding="utf-8"?>
<calcChain xmlns="http://schemas.openxmlformats.org/spreadsheetml/2006/main">
  <c r="D9" i="8" l="1"/>
  <c r="E41" i="8"/>
  <c r="D41" i="8"/>
  <c r="E39" i="8"/>
  <c r="E40" i="8" s="1"/>
  <c r="E44" i="8" s="1"/>
  <c r="D39" i="8"/>
  <c r="D40" i="8" s="1"/>
  <c r="E30" i="8"/>
  <c r="E31" i="8" s="1"/>
  <c r="E28" i="8"/>
  <c r="D30" i="8"/>
  <c r="D28" i="8"/>
  <c r="E42" i="8"/>
  <c r="F21" i="8"/>
  <c r="F20" i="8" s="1"/>
  <c r="E54" i="8"/>
  <c r="E53" i="8" s="1"/>
  <c r="D54" i="8"/>
  <c r="J52" i="8"/>
  <c r="J51" i="8" s="1"/>
  <c r="F52" i="8"/>
  <c r="F50" i="8"/>
  <c r="E9" i="8"/>
  <c r="D7" i="8"/>
  <c r="J8" i="8"/>
  <c r="E7" i="8"/>
  <c r="E11" i="8" l="1"/>
  <c r="D19" i="8"/>
  <c r="D20" i="8" s="1"/>
  <c r="D17" i="8"/>
  <c r="E17" i="8"/>
  <c r="E18" i="8" s="1"/>
  <c r="E51" i="8"/>
  <c r="E19" i="8"/>
  <c r="E20" i="8" s="1"/>
  <c r="F18" i="8"/>
  <c r="F22" i="8" s="1"/>
  <c r="E55" i="8"/>
  <c r="I8" i="8"/>
  <c r="I13" i="8" s="1"/>
  <c r="J13" i="8"/>
  <c r="H8" i="8"/>
  <c r="H13" i="8" s="1"/>
  <c r="J6" i="8"/>
  <c r="J56" i="8"/>
  <c r="J7" i="8"/>
  <c r="D11" i="8"/>
  <c r="E29" i="8"/>
  <c r="E33" i="8" s="1"/>
  <c r="I52" i="8"/>
  <c r="I57" i="8" s="1"/>
  <c r="J57" i="8"/>
  <c r="H52" i="8"/>
  <c r="H57" i="8" s="1"/>
  <c r="J50" i="8"/>
  <c r="F10" i="8"/>
  <c r="F7" i="8" s="1"/>
  <c r="D51" i="8"/>
  <c r="D53" i="8"/>
  <c r="F54" i="8"/>
  <c r="F51" i="8" s="1"/>
  <c r="E22" i="8" l="1"/>
  <c r="J19" i="8"/>
  <c r="J18" i="8" s="1"/>
  <c r="J23" i="8" s="1"/>
  <c r="F9" i="8"/>
  <c r="F11" i="8" s="1"/>
  <c r="D18" i="8"/>
  <c r="D22" i="8" s="1"/>
  <c r="H51" i="8"/>
  <c r="H56" i="8" s="1"/>
  <c r="I6" i="8"/>
  <c r="I11" i="8" s="1"/>
  <c r="J11" i="8"/>
  <c r="H6" i="8"/>
  <c r="H11" i="8" s="1"/>
  <c r="I50" i="8"/>
  <c r="I55" i="8" s="1"/>
  <c r="J55" i="8"/>
  <c r="H50" i="8"/>
  <c r="H55" i="8" s="1"/>
  <c r="J12" i="8"/>
  <c r="I7" i="8"/>
  <c r="I12" i="8" s="1"/>
  <c r="H7" i="8"/>
  <c r="H12" i="8" s="1"/>
  <c r="F53" i="8"/>
  <c r="F55" i="8" s="1"/>
  <c r="I51" i="8"/>
  <c r="I56" i="8" s="1"/>
  <c r="D55" i="8"/>
  <c r="J17" i="8" l="1"/>
  <c r="J24" i="8"/>
  <c r="H19" i="8"/>
  <c r="H24" i="8" s="1"/>
  <c r="I19" i="8"/>
  <c r="I24" i="8" s="1"/>
  <c r="J22" i="8"/>
  <c r="H18" i="8" l="1"/>
  <c r="H23" i="8" s="1"/>
  <c r="I18" i="8"/>
  <c r="I23" i="8" s="1"/>
  <c r="H17" i="8"/>
  <c r="H22" i="8" s="1"/>
  <c r="I17" i="8"/>
  <c r="I22" i="8" s="1"/>
  <c r="D31" i="8" l="1"/>
  <c r="J30" i="8"/>
  <c r="I30" i="8" s="1"/>
  <c r="I35" i="8" s="1"/>
  <c r="F32" i="8"/>
  <c r="J28" i="8" l="1"/>
  <c r="J33" i="8" s="1"/>
  <c r="H30" i="8"/>
  <c r="H35" i="8" s="1"/>
  <c r="F29" i="8"/>
  <c r="F33" i="8" s="1"/>
  <c r="D29" i="8"/>
  <c r="D33" i="8" s="1"/>
  <c r="J29" i="8"/>
  <c r="J35" i="8"/>
  <c r="I28" i="8" l="1"/>
  <c r="I33" i="8" s="1"/>
  <c r="H28" i="8"/>
  <c r="H33" i="8" s="1"/>
  <c r="I29" i="8"/>
  <c r="I34" i="8" s="1"/>
  <c r="H29" i="8"/>
  <c r="H34" i="8" s="1"/>
  <c r="J34" i="8"/>
  <c r="F43" i="8"/>
  <c r="F40" i="8" s="1"/>
  <c r="F44" i="8" s="1"/>
  <c r="D42" i="8"/>
  <c r="D44" i="8" s="1"/>
  <c r="J41" i="8" l="1"/>
  <c r="H41" i="8" s="1"/>
  <c r="H46" i="8" s="1"/>
  <c r="J39" i="8" l="1"/>
  <c r="I41" i="8"/>
  <c r="I46" i="8" s="1"/>
  <c r="J46" i="8"/>
  <c r="J40" i="8"/>
  <c r="I39" i="8" l="1"/>
  <c r="I44" i="8" s="1"/>
  <c r="H39" i="8"/>
  <c r="H44" i="8" s="1"/>
  <c r="J44" i="8"/>
  <c r="J45" i="8"/>
  <c r="I40" i="8"/>
  <c r="I45" i="8" s="1"/>
  <c r="H40" i="8"/>
  <c r="H45" i="8" s="1"/>
</calcChain>
</file>

<file path=xl/sharedStrings.xml><?xml version="1.0" encoding="utf-8"?>
<sst xmlns="http://schemas.openxmlformats.org/spreadsheetml/2006/main" count="61" uniqueCount="16">
  <si>
    <t>Total</t>
  </si>
  <si>
    <t>1  Sí</t>
  </si>
  <si>
    <t>2  No</t>
  </si>
  <si>
    <t>Análisis log-lineal general</t>
  </si>
  <si>
    <t>Frecuencias esperadas</t>
  </si>
  <si>
    <t>Lambdas</t>
  </si>
  <si>
    <t>Betas</t>
  </si>
  <si>
    <t>ORD</t>
  </si>
  <si>
    <t>Modelo saturado</t>
  </si>
  <si>
    <t>Modelo de independencia</t>
  </si>
  <si>
    <t>Modelo columna</t>
  </si>
  <si>
    <t>Modelo fila</t>
  </si>
  <si>
    <t>Modelo constante</t>
  </si>
  <si>
    <t>1 Joven</t>
  </si>
  <si>
    <t>2 Mayor</t>
  </si>
  <si>
    <t>EDA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</si>
</sst>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%"/>
  </numFmts>
  <fonts count="10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3" tint="0.39997558519241921"/>
      <name val="Calibri"/>
      <family val="2"/>
      <scheme val="minor"/>
    </font>
    <font>
      <b/>
      <sz val="14"/>
      <color rgb="FFC00000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rgb="FF00B050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2"/>
      <color theme="6" tint="-0.24997711111789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164" fontId="2" fillId="0" borderId="0" xfId="0" applyNumberFormat="1" applyFont="1"/>
    <xf numFmtId="164" fontId="3" fillId="0" borderId="0" xfId="0" applyNumberFormat="1" applyFont="1"/>
    <xf numFmtId="0" fontId="4" fillId="0" borderId="0" xfId="0" applyFont="1"/>
    <xf numFmtId="0" fontId="4" fillId="0" borderId="0" xfId="0" applyFont="1" applyAlignment="1">
      <alignment horizontal="right" wrapText="1"/>
    </xf>
    <xf numFmtId="0" fontId="5" fillId="0" borderId="0" xfId="0" applyFont="1"/>
    <xf numFmtId="165" fontId="5" fillId="0" borderId="0" xfId="0" applyNumberFormat="1" applyFont="1"/>
    <xf numFmtId="0" fontId="4" fillId="0" borderId="0" xfId="0" applyFont="1" applyAlignment="1">
      <alignment horizontal="right"/>
    </xf>
    <xf numFmtId="0" fontId="6" fillId="0" borderId="0" xfId="0" applyFont="1"/>
    <xf numFmtId="0" fontId="1" fillId="0" borderId="0" xfId="0" applyFont="1" applyAlignment="1">
      <alignment vertical="center"/>
    </xf>
    <xf numFmtId="0" fontId="0" fillId="0" borderId="0" xfId="0" applyFill="1"/>
    <xf numFmtId="0" fontId="9" fillId="0" borderId="0" xfId="0" applyFont="1" applyFill="1"/>
    <xf numFmtId="0" fontId="7" fillId="0" borderId="0" xfId="0" applyFont="1"/>
    <xf numFmtId="1" fontId="1" fillId="0" borderId="0" xfId="0" applyNumberFormat="1" applyFont="1"/>
    <xf numFmtId="0" fontId="7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tabSelected="1" workbookViewId="0">
      <selection activeCell="A2" sqref="A2"/>
    </sheetView>
  </sheetViews>
  <sheetFormatPr defaultColWidth="11.42578125" defaultRowHeight="15" x14ac:dyDescent="0.25"/>
  <cols>
    <col min="3" max="3" width="6.5703125" customWidth="1"/>
    <col min="4" max="4" width="10.42578125" customWidth="1"/>
    <col min="5" max="5" width="11.5703125" bestFit="1" customWidth="1"/>
    <col min="6" max="6" width="12" bestFit="1" customWidth="1"/>
    <col min="7" max="7" width="10.85546875" customWidth="1"/>
    <col min="9" max="9" width="12" customWidth="1"/>
    <col min="10" max="10" width="12.42578125" customWidth="1"/>
    <col min="11" max="11" width="16.140625" customWidth="1"/>
  </cols>
  <sheetData>
    <row r="1" spans="1:11" ht="18.75" x14ac:dyDescent="0.3">
      <c r="A1" s="9" t="s">
        <v>3</v>
      </c>
    </row>
    <row r="3" spans="1:11" ht="18.75" x14ac:dyDescent="0.3">
      <c r="A3" s="9" t="s">
        <v>8</v>
      </c>
    </row>
    <row r="4" spans="1:11" ht="15.75" x14ac:dyDescent="0.25">
      <c r="B4" s="4"/>
      <c r="C4" s="4"/>
      <c r="D4" s="13" t="s">
        <v>15</v>
      </c>
      <c r="F4" s="4"/>
      <c r="G4" s="4"/>
    </row>
    <row r="5" spans="1:11" ht="34.5" customHeight="1" x14ac:dyDescent="0.3">
      <c r="A5" s="10" t="s">
        <v>4</v>
      </c>
      <c r="B5" s="4"/>
      <c r="C5" s="4"/>
      <c r="D5" s="5" t="s">
        <v>13</v>
      </c>
      <c r="E5" s="5" t="s">
        <v>14</v>
      </c>
      <c r="F5" s="5" t="s">
        <v>0</v>
      </c>
      <c r="G5" s="4"/>
      <c r="H5" s="2" t="s">
        <v>5</v>
      </c>
      <c r="J5" s="12"/>
      <c r="K5" s="11"/>
    </row>
    <row r="6" spans="1:11" ht="18.75" x14ac:dyDescent="0.3">
      <c r="B6" s="15" t="s">
        <v>7</v>
      </c>
      <c r="C6" s="4" t="s">
        <v>1</v>
      </c>
      <c r="D6" s="1">
        <v>48</v>
      </c>
      <c r="E6" s="1">
        <v>12</v>
      </c>
      <c r="F6" s="6">
        <v>60</v>
      </c>
      <c r="G6" s="4"/>
      <c r="H6" s="2">
        <f>LN(D6)-J6-H8-J8</f>
        <v>0.55839805537677378</v>
      </c>
      <c r="I6" s="2">
        <f>LN(E6)-J6-I8-J8</f>
        <v>-0.55839805537677334</v>
      </c>
      <c r="J6" s="2">
        <f>(LN(D6)+LN(E6))/2-J8</f>
        <v>0.13474912518317161</v>
      </c>
    </row>
    <row r="7" spans="1:11" ht="18.75" x14ac:dyDescent="0.3">
      <c r="B7" s="16"/>
      <c r="C7" s="4"/>
      <c r="D7" s="7">
        <f>D6/D10</f>
        <v>0.8</v>
      </c>
      <c r="E7" s="7">
        <f>E6/E10</f>
        <v>0.3</v>
      </c>
      <c r="F7" s="7">
        <f>F6/F10</f>
        <v>0.6</v>
      </c>
      <c r="G7" s="4"/>
      <c r="H7" s="2">
        <f>LN(D8)-J7-H8-J8</f>
        <v>-0.55839805537677334</v>
      </c>
      <c r="I7" s="2">
        <f>LN(E8)-J7-I8-J8</f>
        <v>0.55839805537677378</v>
      </c>
      <c r="J7" s="2">
        <f>(LN(D8)+LN(E8))/2-J8</f>
        <v>-0.13474912518317206</v>
      </c>
    </row>
    <row r="8" spans="1:11" ht="18.75" x14ac:dyDescent="0.3">
      <c r="B8" s="16"/>
      <c r="C8" s="4" t="s">
        <v>2</v>
      </c>
      <c r="D8" s="1">
        <v>12</v>
      </c>
      <c r="E8" s="1">
        <v>28</v>
      </c>
      <c r="F8" s="6">
        <v>40</v>
      </c>
      <c r="G8" s="4"/>
      <c r="H8" s="2">
        <f>(LN(D6)+LN(D8))/2-J8</f>
        <v>0.13474912518317161</v>
      </c>
      <c r="I8" s="2">
        <f>(LN(E6)+LN(E8))/2-J8</f>
        <v>-0.13474912518317206</v>
      </c>
      <c r="J8" s="2">
        <f>+(LN(D6)+LN(E6)+LN(D8)+LN(E8))/4</f>
        <v>3.0433047051647741</v>
      </c>
    </row>
    <row r="9" spans="1:11" ht="18.75" x14ac:dyDescent="0.3">
      <c r="B9" s="4"/>
      <c r="C9" s="4"/>
      <c r="D9" s="7">
        <f>D8/D10</f>
        <v>0.2</v>
      </c>
      <c r="E9" s="7">
        <f>E8/E10</f>
        <v>0.7</v>
      </c>
      <c r="F9" s="7">
        <f>F8/F10</f>
        <v>0.4</v>
      </c>
      <c r="G9" s="4"/>
    </row>
    <row r="10" spans="1:11" ht="18.75" x14ac:dyDescent="0.3">
      <c r="B10" s="8" t="s">
        <v>0</v>
      </c>
      <c r="C10" s="4"/>
      <c r="D10" s="6">
        <v>60</v>
      </c>
      <c r="E10" s="6">
        <v>40</v>
      </c>
      <c r="F10" s="6">
        <f>+F6+F8</f>
        <v>100</v>
      </c>
      <c r="G10" s="4"/>
      <c r="H10" s="3" t="s">
        <v>6</v>
      </c>
    </row>
    <row r="11" spans="1:11" ht="18.75" x14ac:dyDescent="0.3">
      <c r="B11" s="4"/>
      <c r="C11" s="4"/>
      <c r="D11" s="7">
        <f>+D7+D9</f>
        <v>1</v>
      </c>
      <c r="E11" s="7">
        <f>+E7+E9</f>
        <v>1</v>
      </c>
      <c r="F11" s="7">
        <f>+F7+F9</f>
        <v>1</v>
      </c>
      <c r="G11" s="7"/>
      <c r="H11" s="3">
        <f>EXP(H6)</f>
        <v>1.7478702650093612</v>
      </c>
      <c r="I11" s="3">
        <f t="shared" ref="I11:J11" si="0">EXP(I6)</f>
        <v>0.57212484245485151</v>
      </c>
      <c r="J11" s="3">
        <f t="shared" si="0"/>
        <v>1.1442496849097028</v>
      </c>
    </row>
    <row r="12" spans="1:11" ht="18.75" x14ac:dyDescent="0.3">
      <c r="H12" s="3">
        <f t="shared" ref="H12:J13" si="1">EXP(H7)</f>
        <v>0.57212484245485151</v>
      </c>
      <c r="I12" s="3">
        <f t="shared" si="1"/>
        <v>1.7478702650093612</v>
      </c>
      <c r="J12" s="3">
        <f t="shared" si="1"/>
        <v>0.87393513250468013</v>
      </c>
    </row>
    <row r="13" spans="1:11" ht="18.75" x14ac:dyDescent="0.3">
      <c r="H13" s="3">
        <f t="shared" si="1"/>
        <v>1.1442496849097028</v>
      </c>
      <c r="I13" s="3">
        <f t="shared" si="1"/>
        <v>0.87393513250468013</v>
      </c>
      <c r="J13" s="3">
        <f t="shared" si="1"/>
        <v>20.974443180112335</v>
      </c>
    </row>
    <row r="14" spans="1:11" ht="18.75" x14ac:dyDescent="0.3">
      <c r="A14" s="9" t="s">
        <v>9</v>
      </c>
      <c r="H14" s="3"/>
      <c r="I14" s="3"/>
      <c r="J14" s="3"/>
    </row>
    <row r="15" spans="1:11" ht="15.75" x14ac:dyDescent="0.25">
      <c r="B15" s="4"/>
      <c r="C15" s="4"/>
      <c r="D15" s="13" t="s">
        <v>15</v>
      </c>
      <c r="F15" s="4"/>
      <c r="G15" s="4"/>
    </row>
    <row r="16" spans="1:11" ht="18.75" x14ac:dyDescent="0.3">
      <c r="A16" s="10" t="s">
        <v>4</v>
      </c>
      <c r="B16" s="4"/>
      <c r="C16" s="4"/>
      <c r="D16" s="5" t="s">
        <v>13</v>
      </c>
      <c r="E16" s="5" t="s">
        <v>14</v>
      </c>
      <c r="F16" s="5" t="s">
        <v>0</v>
      </c>
      <c r="G16" s="4"/>
      <c r="H16" s="2" t="s">
        <v>5</v>
      </c>
      <c r="J16" s="12"/>
    </row>
    <row r="17" spans="1:10" ht="18.75" x14ac:dyDescent="0.3">
      <c r="B17" s="15" t="s">
        <v>7</v>
      </c>
      <c r="C17" s="4" t="s">
        <v>1</v>
      </c>
      <c r="D17" s="14">
        <f>F17*D21/F21</f>
        <v>36</v>
      </c>
      <c r="E17" s="14">
        <f>F17*E21/F21</f>
        <v>24</v>
      </c>
      <c r="F17" s="6">
        <v>60</v>
      </c>
      <c r="G17" s="4"/>
      <c r="H17" s="2">
        <f>LN(D17)-J17-H19-J19</f>
        <v>0</v>
      </c>
      <c r="I17" s="2">
        <f>LN(E17)-J17-I19-J19</f>
        <v>0</v>
      </c>
      <c r="J17" s="2">
        <f>(LN(D17)+LN(E17))/2-J19</f>
        <v>0.2027325540540823</v>
      </c>
    </row>
    <row r="18" spans="1:10" ht="18.75" x14ac:dyDescent="0.3">
      <c r="B18" s="16"/>
      <c r="C18" s="4"/>
      <c r="D18" s="7">
        <f>D17/D21</f>
        <v>0.6</v>
      </c>
      <c r="E18" s="7">
        <f>E17/E21</f>
        <v>0.6</v>
      </c>
      <c r="F18" s="7">
        <f>F17/F21</f>
        <v>0.6</v>
      </c>
      <c r="G18" s="4"/>
      <c r="H18" s="2">
        <f>LN(D19)-J18-H19-J19</f>
        <v>0</v>
      </c>
      <c r="I18" s="2">
        <f>LN(E19)-J18-I19-J19</f>
        <v>0</v>
      </c>
      <c r="J18" s="2">
        <f>(LN(D19)+LN(E19))/2-J19</f>
        <v>-0.2027325540540823</v>
      </c>
    </row>
    <row r="19" spans="1:10" ht="18.75" x14ac:dyDescent="0.3">
      <c r="B19" s="16"/>
      <c r="C19" s="4" t="s">
        <v>2</v>
      </c>
      <c r="D19" s="14">
        <f>F19*D21/F21</f>
        <v>24</v>
      </c>
      <c r="E19" s="14">
        <f>F19*E21/F21</f>
        <v>16</v>
      </c>
      <c r="F19" s="6">
        <v>40</v>
      </c>
      <c r="G19" s="4"/>
      <c r="H19" s="2">
        <f>(LN(D17)+LN(D19))/2-J19</f>
        <v>0.2027325540540823</v>
      </c>
      <c r="I19" s="2">
        <f>(LN(E17)+LN(E19))/2-J19</f>
        <v>-0.2027325540540823</v>
      </c>
      <c r="J19" s="2">
        <f>+(LN(D17)+LN(E17)+LN(D19)+LN(E19))/4</f>
        <v>3.1780538303479458</v>
      </c>
    </row>
    <row r="20" spans="1:10" ht="18.75" x14ac:dyDescent="0.3">
      <c r="B20" s="4"/>
      <c r="C20" s="4"/>
      <c r="D20" s="7">
        <f>D19/D21</f>
        <v>0.4</v>
      </c>
      <c r="E20" s="7">
        <f>E19/E21</f>
        <v>0.4</v>
      </c>
      <c r="F20" s="7">
        <f>F19/F21</f>
        <v>0.4</v>
      </c>
      <c r="G20" s="4"/>
    </row>
    <row r="21" spans="1:10" ht="18.75" x14ac:dyDescent="0.3">
      <c r="B21" s="8" t="s">
        <v>0</v>
      </c>
      <c r="C21" s="4"/>
      <c r="D21" s="6">
        <v>60</v>
      </c>
      <c r="E21" s="6">
        <v>40</v>
      </c>
      <c r="F21" s="6">
        <f>+F17+F19</f>
        <v>100</v>
      </c>
      <c r="G21" s="4"/>
      <c r="H21" s="3" t="s">
        <v>6</v>
      </c>
    </row>
    <row r="22" spans="1:10" ht="18.75" x14ac:dyDescent="0.3">
      <c r="B22" s="4"/>
      <c r="C22" s="4"/>
      <c r="D22" s="7">
        <f>+D18+D20</f>
        <v>1</v>
      </c>
      <c r="E22" s="7">
        <f>+E18+E20</f>
        <v>1</v>
      </c>
      <c r="F22" s="7">
        <f>+F18+F20</f>
        <v>1</v>
      </c>
      <c r="G22" s="7"/>
      <c r="H22" s="3">
        <f>EXP(H17)</f>
        <v>1</v>
      </c>
      <c r="I22" s="3">
        <f t="shared" ref="I22:J22" si="2">EXP(I17)</f>
        <v>1</v>
      </c>
      <c r="J22" s="3">
        <f t="shared" si="2"/>
        <v>1.2247448713915892</v>
      </c>
    </row>
    <row r="23" spans="1:10" ht="18.75" x14ac:dyDescent="0.3">
      <c r="H23" s="3">
        <f t="shared" ref="H23:J24" si="3">EXP(H18)</f>
        <v>1</v>
      </c>
      <c r="I23" s="3">
        <f t="shared" si="3"/>
        <v>1</v>
      </c>
      <c r="J23" s="3">
        <f t="shared" si="3"/>
        <v>0.81649658092772592</v>
      </c>
    </row>
    <row r="24" spans="1:10" ht="18.75" x14ac:dyDescent="0.3">
      <c r="H24" s="3">
        <f t="shared" si="3"/>
        <v>1.2247448713915892</v>
      </c>
      <c r="I24" s="3">
        <f t="shared" si="3"/>
        <v>0.81649658092772592</v>
      </c>
      <c r="J24" s="3">
        <f t="shared" si="3"/>
        <v>24.000000000000004</v>
      </c>
    </row>
    <row r="25" spans="1:10" ht="18.75" x14ac:dyDescent="0.3">
      <c r="A25" s="9" t="s">
        <v>10</v>
      </c>
    </row>
    <row r="26" spans="1:10" ht="15.75" x14ac:dyDescent="0.25">
      <c r="B26" s="4"/>
      <c r="C26" s="4"/>
      <c r="D26" s="13" t="s">
        <v>15</v>
      </c>
      <c r="F26" s="4"/>
      <c r="G26" s="4"/>
    </row>
    <row r="27" spans="1:10" ht="18.75" x14ac:dyDescent="0.3">
      <c r="A27" s="10" t="s">
        <v>4</v>
      </c>
      <c r="B27" s="4"/>
      <c r="C27" s="4"/>
      <c r="D27" s="5" t="s">
        <v>13</v>
      </c>
      <c r="E27" s="5" t="s">
        <v>14</v>
      </c>
      <c r="F27" s="5" t="s">
        <v>0</v>
      </c>
      <c r="G27" s="4"/>
      <c r="H27" s="2" t="s">
        <v>5</v>
      </c>
      <c r="J27" s="12"/>
    </row>
    <row r="28" spans="1:10" ht="18.75" x14ac:dyDescent="0.3">
      <c r="B28" s="15" t="s">
        <v>7</v>
      </c>
      <c r="C28" s="4" t="s">
        <v>1</v>
      </c>
      <c r="D28" s="1">
        <f>0.5*D32</f>
        <v>30</v>
      </c>
      <c r="E28" s="1">
        <f>0.5*E32</f>
        <v>20</v>
      </c>
      <c r="F28" s="6">
        <v>50</v>
      </c>
      <c r="G28" s="4"/>
      <c r="H28" s="2">
        <f>LN(D28)-J28-H30-J30</f>
        <v>0</v>
      </c>
      <c r="I28" s="2">
        <f>LN(E28)-J28-I30-J30</f>
        <v>0</v>
      </c>
      <c r="J28" s="2">
        <f>(LN(D28)+LN(E28))/2-J30</f>
        <v>0</v>
      </c>
    </row>
    <row r="29" spans="1:10" ht="18.75" x14ac:dyDescent="0.3">
      <c r="B29" s="16"/>
      <c r="C29" s="4"/>
      <c r="D29" s="7">
        <f>D28/D32</f>
        <v>0.5</v>
      </c>
      <c r="E29" s="7">
        <f>E28/E32</f>
        <v>0.5</v>
      </c>
      <c r="F29" s="7">
        <f>F28/F32</f>
        <v>0.5</v>
      </c>
      <c r="G29" s="4"/>
      <c r="H29" s="2">
        <f>LN(D30)-J29-H30-J30</f>
        <v>0</v>
      </c>
      <c r="I29" s="2">
        <f>LN(E30)-J29-I30-J30</f>
        <v>0</v>
      </c>
      <c r="J29" s="2">
        <f>(LN(D30)+LN(E30))/2-J30</f>
        <v>0</v>
      </c>
    </row>
    <row r="30" spans="1:10" ht="18.75" x14ac:dyDescent="0.3">
      <c r="B30" s="16"/>
      <c r="C30" s="4" t="s">
        <v>2</v>
      </c>
      <c r="D30" s="1">
        <f>0.5*D32</f>
        <v>30</v>
      </c>
      <c r="E30" s="1">
        <f>0.5*E32</f>
        <v>20</v>
      </c>
      <c r="F30" s="6">
        <v>50</v>
      </c>
      <c r="G30" s="4"/>
      <c r="H30" s="2">
        <f>(LN(D28)+LN(D30))/2-J30</f>
        <v>0.2027325540540823</v>
      </c>
      <c r="I30" s="2">
        <f>(LN(E28)+LN(E30))/2-J30</f>
        <v>-0.2027325540540823</v>
      </c>
      <c r="J30" s="2">
        <f>+(LN(D28)+LN(E28)+LN(D30)+LN(E30))/4</f>
        <v>3.1984648276080732</v>
      </c>
    </row>
    <row r="31" spans="1:10" ht="18.75" x14ac:dyDescent="0.3">
      <c r="B31" s="4"/>
      <c r="C31" s="4"/>
      <c r="D31" s="7">
        <f>D30/D32</f>
        <v>0.5</v>
      </c>
      <c r="E31" s="7">
        <f>E30/E32</f>
        <v>0.5</v>
      </c>
      <c r="F31" s="7">
        <v>0.4</v>
      </c>
      <c r="G31" s="4"/>
    </row>
    <row r="32" spans="1:10" ht="18.75" x14ac:dyDescent="0.3">
      <c r="B32" s="8" t="s">
        <v>0</v>
      </c>
      <c r="C32" s="4"/>
      <c r="D32" s="6">
        <v>60</v>
      </c>
      <c r="E32" s="6">
        <v>40</v>
      </c>
      <c r="F32" s="6">
        <f>+F28+F30</f>
        <v>100</v>
      </c>
      <c r="G32" s="4"/>
      <c r="H32" s="3" t="s">
        <v>6</v>
      </c>
    </row>
    <row r="33" spans="1:10" ht="18.75" x14ac:dyDescent="0.3">
      <c r="B33" s="4"/>
      <c r="C33" s="4"/>
      <c r="D33" s="7">
        <f>+D29+D31</f>
        <v>1</v>
      </c>
      <c r="E33" s="7">
        <f>+E29+E31</f>
        <v>1</v>
      </c>
      <c r="F33" s="7">
        <f>+F29+F31</f>
        <v>0.9</v>
      </c>
      <c r="G33" s="7"/>
      <c r="H33" s="3">
        <f>EXP(H28)</f>
        <v>1</v>
      </c>
      <c r="I33" s="3">
        <f t="shared" ref="I33:J33" si="4">EXP(I28)</f>
        <v>1</v>
      </c>
      <c r="J33" s="3">
        <f t="shared" si="4"/>
        <v>1</v>
      </c>
    </row>
    <row r="34" spans="1:10" ht="18.75" x14ac:dyDescent="0.3">
      <c r="H34" s="3">
        <f t="shared" ref="H34:J35" si="5">EXP(H29)</f>
        <v>1</v>
      </c>
      <c r="I34" s="3">
        <f t="shared" si="5"/>
        <v>1</v>
      </c>
      <c r="J34" s="3">
        <f t="shared" si="5"/>
        <v>1</v>
      </c>
    </row>
    <row r="35" spans="1:10" ht="18.75" x14ac:dyDescent="0.3">
      <c r="H35" s="3">
        <f t="shared" si="5"/>
        <v>1.2247448713915892</v>
      </c>
      <c r="I35" s="3">
        <f t="shared" si="5"/>
        <v>0.81649658092772592</v>
      </c>
      <c r="J35" s="3">
        <f t="shared" si="5"/>
        <v>24.494897427831781</v>
      </c>
    </row>
    <row r="36" spans="1:10" ht="18.75" x14ac:dyDescent="0.3">
      <c r="A36" s="9" t="s">
        <v>11</v>
      </c>
    </row>
    <row r="37" spans="1:10" ht="15.75" x14ac:dyDescent="0.25">
      <c r="B37" s="4"/>
      <c r="C37" s="4"/>
      <c r="D37" s="13" t="s">
        <v>15</v>
      </c>
      <c r="F37" s="4"/>
      <c r="G37" s="4"/>
    </row>
    <row r="38" spans="1:10" ht="18.75" x14ac:dyDescent="0.3">
      <c r="A38" s="10" t="s">
        <v>4</v>
      </c>
      <c r="B38" s="4"/>
      <c r="C38" s="4"/>
      <c r="D38" s="5" t="s">
        <v>13</v>
      </c>
      <c r="E38" s="5" t="s">
        <v>14</v>
      </c>
      <c r="F38" s="5" t="s">
        <v>0</v>
      </c>
      <c r="G38" s="4"/>
      <c r="H38" s="2" t="s">
        <v>5</v>
      </c>
      <c r="J38" s="12"/>
    </row>
    <row r="39" spans="1:10" ht="18.75" x14ac:dyDescent="0.3">
      <c r="B39" s="15" t="s">
        <v>7</v>
      </c>
      <c r="C39" s="4" t="s">
        <v>1</v>
      </c>
      <c r="D39" s="1">
        <f>0.5*F39</f>
        <v>30</v>
      </c>
      <c r="E39" s="1">
        <f>0.5*F39</f>
        <v>30</v>
      </c>
      <c r="F39" s="6">
        <v>60</v>
      </c>
      <c r="G39" s="4"/>
      <c r="H39" s="2">
        <f>LN(D39)-J39-H41-J41</f>
        <v>0</v>
      </c>
      <c r="I39" s="2">
        <f>LN(E39)-J39-I41-J41</f>
        <v>0</v>
      </c>
      <c r="J39" s="2">
        <f>(LN(D39)+LN(E39))/2-J41</f>
        <v>0.2027325540540823</v>
      </c>
    </row>
    <row r="40" spans="1:10" ht="18.75" x14ac:dyDescent="0.3">
      <c r="B40" s="16"/>
      <c r="C40" s="4"/>
      <c r="D40" s="7">
        <f>D39/F39</f>
        <v>0.5</v>
      </c>
      <c r="E40" s="7">
        <f>E39/E43</f>
        <v>0.6</v>
      </c>
      <c r="F40" s="7">
        <f>F39/F43</f>
        <v>0.6</v>
      </c>
      <c r="G40" s="4"/>
      <c r="H40" s="2">
        <f>LN(D41)-J40-H41-J41</f>
        <v>0</v>
      </c>
      <c r="I40" s="2">
        <f>LN(E41)-J40-I41-J41</f>
        <v>0</v>
      </c>
      <c r="J40" s="2">
        <f>(LN(D41)+LN(E41))/2-J41</f>
        <v>-0.2027325540540823</v>
      </c>
    </row>
    <row r="41" spans="1:10" ht="18.75" x14ac:dyDescent="0.3">
      <c r="B41" s="16"/>
      <c r="C41" s="4" t="s">
        <v>2</v>
      </c>
      <c r="D41" s="1">
        <f>0.5*F41</f>
        <v>20</v>
      </c>
      <c r="E41" s="1">
        <f>0.5*F41</f>
        <v>20</v>
      </c>
      <c r="F41" s="6">
        <v>40</v>
      </c>
      <c r="G41" s="4"/>
      <c r="H41" s="2">
        <f>(LN(D39)+LN(D41))/2-J41</f>
        <v>0</v>
      </c>
      <c r="I41" s="2">
        <f>(LN(E39)+LN(E41))/2-J41</f>
        <v>0</v>
      </c>
      <c r="J41" s="2">
        <f>+(LN(D39)+LN(E39)+LN(D41)+LN(E41))/4</f>
        <v>3.1984648276080732</v>
      </c>
    </row>
    <row r="42" spans="1:10" ht="18.75" x14ac:dyDescent="0.3">
      <c r="B42" s="4"/>
      <c r="C42" s="4"/>
      <c r="D42" s="7">
        <f>D41/F41</f>
        <v>0.5</v>
      </c>
      <c r="E42" s="7">
        <f>E41/E43</f>
        <v>0.4</v>
      </c>
      <c r="F42" s="7">
        <v>0.4</v>
      </c>
      <c r="G42" s="4"/>
    </row>
    <row r="43" spans="1:10" ht="18.75" x14ac:dyDescent="0.3">
      <c r="B43" s="8" t="s">
        <v>0</v>
      </c>
      <c r="C43" s="4"/>
      <c r="D43" s="6">
        <v>50</v>
      </c>
      <c r="E43" s="6">
        <v>50</v>
      </c>
      <c r="F43" s="6">
        <f>+F39+F41</f>
        <v>100</v>
      </c>
      <c r="G43" s="4"/>
      <c r="H43" s="3" t="s">
        <v>6</v>
      </c>
    </row>
    <row r="44" spans="1:10" ht="18.75" x14ac:dyDescent="0.3">
      <c r="B44" s="4"/>
      <c r="C44" s="4"/>
      <c r="D44" s="7">
        <f>+D40+D42</f>
        <v>1</v>
      </c>
      <c r="E44" s="7">
        <f>+E40+E42</f>
        <v>1</v>
      </c>
      <c r="F44" s="7">
        <f>+F40+F42</f>
        <v>1</v>
      </c>
      <c r="G44" s="7"/>
      <c r="H44" s="3">
        <f>EXP(H39)</f>
        <v>1</v>
      </c>
      <c r="I44" s="3">
        <f t="shared" ref="I44:J44" si="6">EXP(I39)</f>
        <v>1</v>
      </c>
      <c r="J44" s="3">
        <f t="shared" si="6"/>
        <v>1.2247448713915892</v>
      </c>
    </row>
    <row r="45" spans="1:10" ht="18.75" x14ac:dyDescent="0.3">
      <c r="H45" s="3">
        <f t="shared" ref="H45:J46" si="7">EXP(H40)</f>
        <v>1</v>
      </c>
      <c r="I45" s="3">
        <f t="shared" si="7"/>
        <v>1</v>
      </c>
      <c r="J45" s="3">
        <f t="shared" si="7"/>
        <v>0.81649658092772592</v>
      </c>
    </row>
    <row r="46" spans="1:10" ht="18.75" x14ac:dyDescent="0.3">
      <c r="H46" s="3">
        <f t="shared" si="7"/>
        <v>1</v>
      </c>
      <c r="I46" s="3">
        <f t="shared" si="7"/>
        <v>1</v>
      </c>
      <c r="J46" s="3">
        <f t="shared" si="7"/>
        <v>24.494897427831781</v>
      </c>
    </row>
    <row r="47" spans="1:10" ht="18.75" x14ac:dyDescent="0.3">
      <c r="A47" s="9" t="s">
        <v>12</v>
      </c>
    </row>
    <row r="48" spans="1:10" ht="15.75" x14ac:dyDescent="0.25">
      <c r="B48" s="4"/>
      <c r="C48" s="4"/>
      <c r="D48" s="13" t="s">
        <v>15</v>
      </c>
      <c r="F48" s="4"/>
      <c r="G48" s="4"/>
    </row>
    <row r="49" spans="1:10" ht="18.75" x14ac:dyDescent="0.3">
      <c r="A49" s="10" t="s">
        <v>4</v>
      </c>
      <c r="B49" s="4"/>
      <c r="C49" s="4"/>
      <c r="D49" s="5" t="s">
        <v>13</v>
      </c>
      <c r="E49" s="5" t="s">
        <v>14</v>
      </c>
      <c r="F49" s="5" t="s">
        <v>0</v>
      </c>
      <c r="G49" s="4"/>
      <c r="H49" s="2" t="s">
        <v>5</v>
      </c>
      <c r="J49" s="12"/>
    </row>
    <row r="50" spans="1:10" ht="18.75" x14ac:dyDescent="0.3">
      <c r="B50" s="15" t="s">
        <v>7</v>
      </c>
      <c r="C50" s="4" t="s">
        <v>1</v>
      </c>
      <c r="D50" s="1">
        <v>25</v>
      </c>
      <c r="E50" s="1">
        <v>25</v>
      </c>
      <c r="F50" s="6">
        <f>D50+E50</f>
        <v>50</v>
      </c>
      <c r="G50" s="4"/>
      <c r="H50" s="2">
        <f>LN(D50)-J50-H52-J52</f>
        <v>0</v>
      </c>
      <c r="I50" s="2">
        <f>LN(E50)-J50-I52-J52</f>
        <v>0</v>
      </c>
      <c r="J50" s="2">
        <f>(LN(D50)+LN(E50))/2-J52</f>
        <v>0</v>
      </c>
    </row>
    <row r="51" spans="1:10" ht="18.75" x14ac:dyDescent="0.3">
      <c r="B51" s="16"/>
      <c r="C51" s="4"/>
      <c r="D51" s="7">
        <f>D50/D54</f>
        <v>0.5</v>
      </c>
      <c r="E51" s="7">
        <f>E50/E54</f>
        <v>0.5</v>
      </c>
      <c r="F51" s="7">
        <f>F50/F54</f>
        <v>0.5</v>
      </c>
      <c r="G51" s="4"/>
      <c r="H51" s="2">
        <f>LN(D52)-J51-H52-J52</f>
        <v>0</v>
      </c>
      <c r="I51" s="2">
        <f>LN(E52)-J51-I52-J52</f>
        <v>0</v>
      </c>
      <c r="J51" s="2">
        <f>(LN(D52)+LN(E52))/2-J52</f>
        <v>0</v>
      </c>
    </row>
    <row r="52" spans="1:10" ht="18.75" x14ac:dyDescent="0.3">
      <c r="B52" s="16"/>
      <c r="C52" s="4" t="s">
        <v>2</v>
      </c>
      <c r="D52" s="1">
        <v>25</v>
      </c>
      <c r="E52" s="1">
        <v>25</v>
      </c>
      <c r="F52" s="6">
        <f>D52+E52</f>
        <v>50</v>
      </c>
      <c r="G52" s="4"/>
      <c r="H52" s="2">
        <f>(LN(D50)+LN(D52))/2-J52</f>
        <v>0</v>
      </c>
      <c r="I52" s="2">
        <f>(LN(E50)+LN(E52))/2-J52</f>
        <v>0</v>
      </c>
      <c r="J52" s="2">
        <f>+(LN(D50)+LN(E50)+LN(D52)+LN(E52))/4</f>
        <v>3.2188758248682006</v>
      </c>
    </row>
    <row r="53" spans="1:10" ht="18.75" x14ac:dyDescent="0.3">
      <c r="B53" s="4"/>
      <c r="C53" s="4"/>
      <c r="D53" s="7">
        <f>D52/D54</f>
        <v>0.5</v>
      </c>
      <c r="E53" s="7">
        <f>E52/E54</f>
        <v>0.5</v>
      </c>
      <c r="F53" s="7">
        <f>F52/F54</f>
        <v>0.5</v>
      </c>
      <c r="G53" s="4"/>
    </row>
    <row r="54" spans="1:10" ht="18.75" x14ac:dyDescent="0.3">
      <c r="B54" s="8" t="s">
        <v>0</v>
      </c>
      <c r="C54" s="4"/>
      <c r="D54" s="6">
        <f t="shared" ref="D54:F55" si="8">+D50+D52</f>
        <v>50</v>
      </c>
      <c r="E54" s="6">
        <f t="shared" si="8"/>
        <v>50</v>
      </c>
      <c r="F54" s="6">
        <f t="shared" si="8"/>
        <v>100</v>
      </c>
      <c r="G54" s="4"/>
      <c r="H54" s="3" t="s">
        <v>6</v>
      </c>
    </row>
    <row r="55" spans="1:10" ht="18.75" x14ac:dyDescent="0.3">
      <c r="B55" s="4"/>
      <c r="C55" s="4"/>
      <c r="D55" s="7">
        <f t="shared" si="8"/>
        <v>1</v>
      </c>
      <c r="E55" s="7">
        <f t="shared" si="8"/>
        <v>1</v>
      </c>
      <c r="F55" s="7">
        <f t="shared" si="8"/>
        <v>1</v>
      </c>
      <c r="G55" s="7"/>
      <c r="H55" s="3">
        <f>EXP(H50)</f>
        <v>1</v>
      </c>
      <c r="I55" s="3">
        <f t="shared" ref="I55:J55" si="9">EXP(I50)</f>
        <v>1</v>
      </c>
      <c r="J55" s="3">
        <f t="shared" si="9"/>
        <v>1</v>
      </c>
    </row>
    <row r="56" spans="1:10" ht="18.75" x14ac:dyDescent="0.3">
      <c r="H56" s="3">
        <f t="shared" ref="H56:J57" si="10">EXP(H51)</f>
        <v>1</v>
      </c>
      <c r="I56" s="3">
        <f t="shared" si="10"/>
        <v>1</v>
      </c>
      <c r="J56" s="3">
        <f t="shared" si="10"/>
        <v>1</v>
      </c>
    </row>
    <row r="57" spans="1:10" ht="18.75" x14ac:dyDescent="0.3">
      <c r="H57" s="3">
        <f t="shared" si="10"/>
        <v>1</v>
      </c>
      <c r="I57" s="3">
        <f t="shared" si="10"/>
        <v>1</v>
      </c>
      <c r="J57" s="3">
        <f t="shared" si="10"/>
        <v>24.999999999999996</v>
      </c>
    </row>
  </sheetData>
  <mergeCells count="5">
    <mergeCell ref="B6:B8"/>
    <mergeCell ref="B17:B19"/>
    <mergeCell ref="B28:B30"/>
    <mergeCell ref="B39:B41"/>
    <mergeCell ref="B50:B5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Parámetros ORDxEDA</vt:lpstr>
    </vt:vector>
  </TitlesOfParts>
  <Company>UAB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Pedro López Roldán</dc:creator>
  <cp:lastModifiedBy>Pedro López-Roldán</cp:lastModifiedBy>
  <dcterms:created xsi:type="dcterms:W3CDTF">2012-01-31T07:36:03Z</dcterms:created>
  <dcterms:modified xsi:type="dcterms:W3CDTF">2015-04-09T06:49:59Z</dcterms:modified>
</cp:coreProperties>
</file>