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embeddings/oleObject6.bin" ContentType="application/vnd.openxmlformats-officedocument.oleObject"/>
  <Override PartName="/xl/embeddings/oleObject7.bin" ContentType="application/vnd.openxmlformats-officedocument.oleObject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1001188\OneDrive - Universitat Autònoma de Barcelona\Datos\"/>
    </mc:Choice>
  </mc:AlternateContent>
  <bookViews>
    <workbookView xWindow="0" yWindow="0" windowWidth="19200" windowHeight="10968"/>
  </bookViews>
  <sheets>
    <sheet name="Plantilla" sheetId="5" r:id="rId1"/>
  </sheets>
  <calcPr calcId="162913"/>
</workbook>
</file>

<file path=xl/calcChain.xml><?xml version="1.0" encoding="utf-8"?>
<calcChain xmlns="http://schemas.openxmlformats.org/spreadsheetml/2006/main">
  <c r="B61" i="5" l="1"/>
  <c r="P7" i="5" l="1"/>
  <c r="B59" i="5" l="1"/>
  <c r="C10" i="5" l="1"/>
  <c r="C14" i="5"/>
  <c r="C18" i="5"/>
  <c r="C22" i="5"/>
  <c r="C26" i="5"/>
  <c r="C30" i="5"/>
  <c r="C34" i="5"/>
  <c r="C38" i="5"/>
  <c r="C42" i="5"/>
  <c r="C46" i="5"/>
  <c r="C50" i="5"/>
  <c r="C54" i="5"/>
  <c r="C58" i="5"/>
  <c r="C23" i="5"/>
  <c r="C31" i="5"/>
  <c r="C35" i="5"/>
  <c r="C43" i="5"/>
  <c r="C47" i="5"/>
  <c r="C55" i="5"/>
  <c r="C6" i="5"/>
  <c r="C12" i="5"/>
  <c r="C16" i="5"/>
  <c r="C24" i="5"/>
  <c r="C28" i="5"/>
  <c r="C36" i="5"/>
  <c r="C44" i="5"/>
  <c r="C48" i="5"/>
  <c r="C56" i="5"/>
  <c r="C17" i="5"/>
  <c r="C21" i="5"/>
  <c r="C29" i="5"/>
  <c r="C37" i="5"/>
  <c r="C41" i="5"/>
  <c r="C49" i="5"/>
  <c r="C53" i="5"/>
  <c r="C7" i="5"/>
  <c r="C11" i="5"/>
  <c r="C15" i="5"/>
  <c r="C19" i="5"/>
  <c r="C27" i="5"/>
  <c r="C39" i="5"/>
  <c r="C51" i="5"/>
  <c r="C8" i="5"/>
  <c r="C20" i="5"/>
  <c r="C32" i="5"/>
  <c r="C40" i="5"/>
  <c r="C52" i="5"/>
  <c r="C9" i="5"/>
  <c r="C13" i="5"/>
  <c r="C25" i="5"/>
  <c r="C33" i="5"/>
  <c r="C45" i="5"/>
  <c r="C57" i="5"/>
  <c r="P9" i="5" l="1"/>
  <c r="J24" i="5" l="1"/>
  <c r="J28" i="5"/>
  <c r="J32" i="5"/>
  <c r="J36" i="5"/>
  <c r="J40" i="5"/>
  <c r="J44" i="5"/>
  <c r="J48" i="5"/>
  <c r="J52" i="5"/>
  <c r="J56" i="5"/>
  <c r="J25" i="5"/>
  <c r="J29" i="5"/>
  <c r="J33" i="5"/>
  <c r="J37" i="5"/>
  <c r="J41" i="5"/>
  <c r="J45" i="5"/>
  <c r="J49" i="5"/>
  <c r="J53" i="5"/>
  <c r="J57" i="5"/>
  <c r="J22" i="5"/>
  <c r="J26" i="5"/>
  <c r="J30" i="5"/>
  <c r="J34" i="5"/>
  <c r="J38" i="5"/>
  <c r="J42" i="5"/>
  <c r="J46" i="5"/>
  <c r="J50" i="5"/>
  <c r="J54" i="5"/>
  <c r="J58" i="5"/>
  <c r="J23" i="5"/>
  <c r="J27" i="5"/>
  <c r="J31" i="5"/>
  <c r="J35" i="5"/>
  <c r="J39" i="5"/>
  <c r="J43" i="5"/>
  <c r="J47" i="5"/>
  <c r="J51" i="5"/>
  <c r="J55" i="5"/>
  <c r="G11" i="5"/>
  <c r="G15" i="5"/>
  <c r="G55" i="5"/>
  <c r="I54" i="5"/>
  <c r="G53" i="5"/>
  <c r="F55" i="5"/>
  <c r="H54" i="5"/>
  <c r="F53" i="5"/>
  <c r="G54" i="5"/>
  <c r="I53" i="5"/>
  <c r="H55" i="5"/>
  <c r="F54" i="5"/>
  <c r="H53" i="5"/>
  <c r="I55" i="5"/>
  <c r="I26" i="5"/>
  <c r="I30" i="5"/>
  <c r="I34" i="5"/>
  <c r="I38" i="5"/>
  <c r="I42" i="5"/>
  <c r="I46" i="5"/>
  <c r="I50" i="5"/>
  <c r="I57" i="5"/>
  <c r="G21" i="5"/>
  <c r="G25" i="5"/>
  <c r="G29" i="5"/>
  <c r="G33" i="5"/>
  <c r="G37" i="5"/>
  <c r="G41" i="5"/>
  <c r="G45" i="5"/>
  <c r="G49" i="5"/>
  <c r="G56" i="5"/>
  <c r="H23" i="5"/>
  <c r="H27" i="5"/>
  <c r="H31" i="5"/>
  <c r="H35" i="5"/>
  <c r="H39" i="5"/>
  <c r="H43" i="5"/>
  <c r="H47" i="5"/>
  <c r="H51" i="5"/>
  <c r="H58" i="5"/>
  <c r="H49" i="5"/>
  <c r="I33" i="5"/>
  <c r="I41" i="5"/>
  <c r="I49" i="5"/>
  <c r="G28" i="5"/>
  <c r="G36" i="5"/>
  <c r="G44" i="5"/>
  <c r="G52" i="5"/>
  <c r="H30" i="5"/>
  <c r="H42" i="5"/>
  <c r="H50" i="5"/>
  <c r="I27" i="5"/>
  <c r="I31" i="5"/>
  <c r="I35" i="5"/>
  <c r="I39" i="5"/>
  <c r="I43" i="5"/>
  <c r="I47" i="5"/>
  <c r="I51" i="5"/>
  <c r="I58" i="5"/>
  <c r="G22" i="5"/>
  <c r="G26" i="5"/>
  <c r="G30" i="5"/>
  <c r="G34" i="5"/>
  <c r="G38" i="5"/>
  <c r="G42" i="5"/>
  <c r="G46" i="5"/>
  <c r="G50" i="5"/>
  <c r="G57" i="5"/>
  <c r="H24" i="5"/>
  <c r="H28" i="5"/>
  <c r="H32" i="5"/>
  <c r="H36" i="5"/>
  <c r="H40" i="5"/>
  <c r="H44" i="5"/>
  <c r="H48" i="5"/>
  <c r="H52" i="5"/>
  <c r="G20" i="5"/>
  <c r="G40" i="5"/>
  <c r="H22" i="5"/>
  <c r="H34" i="5"/>
  <c r="H46" i="5"/>
  <c r="I28" i="5"/>
  <c r="I32" i="5"/>
  <c r="I36" i="5"/>
  <c r="I40" i="5"/>
  <c r="I44" i="5"/>
  <c r="I48" i="5"/>
  <c r="I52" i="5"/>
  <c r="G19" i="5"/>
  <c r="G23" i="5"/>
  <c r="G27" i="5"/>
  <c r="G31" i="5"/>
  <c r="G35" i="5"/>
  <c r="G39" i="5"/>
  <c r="G43" i="5"/>
  <c r="G47" i="5"/>
  <c r="G51" i="5"/>
  <c r="G58" i="5"/>
  <c r="H29" i="5"/>
  <c r="H33" i="5"/>
  <c r="H37" i="5"/>
  <c r="H41" i="5"/>
  <c r="H45" i="5"/>
  <c r="H56" i="5"/>
  <c r="I29" i="5"/>
  <c r="I37" i="5"/>
  <c r="I45" i="5"/>
  <c r="I56" i="5"/>
  <c r="G24" i="5"/>
  <c r="G32" i="5"/>
  <c r="G48" i="5"/>
  <c r="H26" i="5"/>
  <c r="H38" i="5"/>
  <c r="H57" i="5"/>
  <c r="G6" i="5"/>
  <c r="G17" i="5"/>
  <c r="G12" i="5"/>
  <c r="G9" i="5"/>
  <c r="G10" i="5"/>
  <c r="G14" i="5"/>
  <c r="G18" i="5"/>
  <c r="G8" i="5"/>
  <c r="G16" i="5"/>
  <c r="G13" i="5"/>
  <c r="G7" i="5"/>
  <c r="F7" i="5"/>
  <c r="F11" i="5"/>
  <c r="F15" i="5"/>
  <c r="F19" i="5"/>
  <c r="F23" i="5"/>
  <c r="F27" i="5"/>
  <c r="F31" i="5"/>
  <c r="F35" i="5"/>
  <c r="F39" i="5"/>
  <c r="F43" i="5"/>
  <c r="F47" i="5"/>
  <c r="F51" i="5"/>
  <c r="F58" i="5"/>
  <c r="F8" i="5"/>
  <c r="F12" i="5"/>
  <c r="F16" i="5"/>
  <c r="F20" i="5"/>
  <c r="H20" i="5" s="1"/>
  <c r="F24" i="5"/>
  <c r="F28" i="5"/>
  <c r="F32" i="5"/>
  <c r="F36" i="5"/>
  <c r="F40" i="5"/>
  <c r="F44" i="5"/>
  <c r="F48" i="5"/>
  <c r="F52" i="5"/>
  <c r="F6" i="5"/>
  <c r="F9" i="5"/>
  <c r="F13" i="5"/>
  <c r="F17" i="5"/>
  <c r="F21" i="5"/>
  <c r="H21" i="5" s="1"/>
  <c r="F25" i="5"/>
  <c r="H25" i="5" s="1"/>
  <c r="F29" i="5"/>
  <c r="F33" i="5"/>
  <c r="F37" i="5"/>
  <c r="F41" i="5"/>
  <c r="F45" i="5"/>
  <c r="F49" i="5"/>
  <c r="F56" i="5"/>
  <c r="F10" i="5"/>
  <c r="F14" i="5"/>
  <c r="F18" i="5"/>
  <c r="F22" i="5"/>
  <c r="F26" i="5"/>
  <c r="F30" i="5"/>
  <c r="F34" i="5"/>
  <c r="F38" i="5"/>
  <c r="F42" i="5"/>
  <c r="F46" i="5"/>
  <c r="F50" i="5"/>
  <c r="F57" i="5"/>
  <c r="C59" i="5"/>
  <c r="H19" i="5" l="1"/>
  <c r="G59" i="5"/>
  <c r="H14" i="5"/>
  <c r="H10" i="5"/>
  <c r="H9" i="5"/>
  <c r="H12" i="5"/>
  <c r="H15" i="5"/>
  <c r="H8" i="5"/>
  <c r="H11" i="5"/>
  <c r="H18" i="5"/>
  <c r="H17" i="5"/>
  <c r="H13" i="5"/>
  <c r="H16" i="5"/>
  <c r="F59" i="5"/>
  <c r="H6" i="5"/>
  <c r="H7" i="5"/>
  <c r="H59" i="5" l="1"/>
  <c r="O23" i="5" s="1"/>
  <c r="I22" i="5" l="1"/>
  <c r="I24" i="5"/>
  <c r="I23" i="5"/>
  <c r="I25" i="5"/>
  <c r="I13" i="5"/>
  <c r="I19" i="5"/>
  <c r="I20" i="5"/>
  <c r="I21" i="5"/>
  <c r="I10" i="5"/>
  <c r="I11" i="5"/>
  <c r="I14" i="5"/>
  <c r="I17" i="5"/>
  <c r="I12" i="5"/>
  <c r="I8" i="5"/>
  <c r="I7" i="5"/>
  <c r="I9" i="5"/>
  <c r="I16" i="5"/>
  <c r="I6" i="5"/>
  <c r="J6" i="5" s="1"/>
  <c r="I15" i="5"/>
  <c r="I18" i="5"/>
  <c r="J7" i="5" l="1"/>
  <c r="J8" i="5" s="1"/>
  <c r="J9" i="5" s="1"/>
  <c r="J10" i="5" s="1"/>
  <c r="J11" i="5" s="1"/>
  <c r="J12" i="5" s="1"/>
  <c r="J13" i="5" s="1"/>
  <c r="J14" i="5" s="1"/>
  <c r="J15" i="5" s="1"/>
  <c r="J16" i="5" s="1"/>
  <c r="J17" i="5" s="1"/>
  <c r="J18" i="5" s="1"/>
  <c r="J19" i="5" s="1"/>
  <c r="J20" i="5" s="1"/>
  <c r="J21" i="5" s="1"/>
  <c r="I59" i="5"/>
  <c r="J59" i="5" s="1"/>
</calcChain>
</file>

<file path=xl/sharedStrings.xml><?xml version="1.0" encoding="utf-8"?>
<sst xmlns="http://schemas.openxmlformats.org/spreadsheetml/2006/main" count="23" uniqueCount="18">
  <si>
    <t>Suma</t>
  </si>
  <si>
    <t>Valor propio</t>
  </si>
  <si>
    <t>m-p =</t>
  </si>
  <si>
    <t>% Inercia</t>
  </si>
  <si>
    <t>I(D)</t>
  </si>
  <si>
    <t>Factor</t>
  </si>
  <si>
    <r>
      <t>Factores (</t>
    </r>
    <r>
      <rPr>
        <i/>
        <sz val="11"/>
        <rFont val="Arial"/>
        <family val="2"/>
      </rPr>
      <t>k</t>
    </r>
    <r>
      <rPr>
        <b/>
        <sz val="11"/>
        <rFont val="Arial"/>
        <family val="2"/>
      </rPr>
      <t>):</t>
    </r>
  </si>
  <si>
    <r>
      <t>Variables (</t>
    </r>
    <r>
      <rPr>
        <i/>
        <sz val="11"/>
        <color theme="0"/>
        <rFont val="Arial"/>
        <family val="2"/>
      </rPr>
      <t>p</t>
    </r>
    <r>
      <rPr>
        <b/>
        <sz val="11"/>
        <color theme="0"/>
        <rFont val="Arial"/>
        <family val="2"/>
      </rPr>
      <t>):</t>
    </r>
  </si>
  <si>
    <r>
      <t>Categorías (</t>
    </r>
    <r>
      <rPr>
        <i/>
        <sz val="11"/>
        <color theme="0"/>
        <rFont val="Arial"/>
        <family val="2"/>
      </rPr>
      <t>m</t>
    </r>
    <r>
      <rPr>
        <b/>
        <sz val="11"/>
        <color theme="0"/>
        <rFont val="Arial"/>
        <family val="2"/>
      </rPr>
      <t>):</t>
    </r>
  </si>
  <si>
    <r>
      <t>Umbral</t>
    </r>
    <r>
      <rPr>
        <b/>
        <sz val="11"/>
        <rFont val="Arial"/>
        <family val="2"/>
      </rPr>
      <t>:</t>
    </r>
  </si>
  <si>
    <t>Valor propio corregido (*)</t>
  </si>
  <si>
    <t>(*) Valor propio (autovalor) corregido de Benzécri</t>
  </si>
  <si>
    <t>Transformación de los valores propios y cálculo de la inercia/varianza explicada corregida</t>
  </si>
  <si>
    <r>
      <t xml:space="preserve">1. Introducir solamente los </t>
    </r>
    <r>
      <rPr>
        <i/>
        <sz val="11"/>
        <color rgb="FFC00000"/>
        <rFont val="Arial"/>
        <family val="2"/>
      </rPr>
      <t>valores propios</t>
    </r>
    <r>
      <rPr>
        <i/>
        <sz val="11"/>
        <rFont val="Arial"/>
        <family val="2"/>
      </rPr>
      <t xml:space="preserve"> de la columna B:            dejando en blanco las filas que no son necesarias</t>
    </r>
  </si>
  <si>
    <r>
      <t xml:space="preserve">2. Introducir el nº de variables </t>
    </r>
    <r>
      <rPr>
        <i/>
        <sz val="11"/>
        <color rgb="FFC00000"/>
        <rFont val="Arial"/>
        <family val="2"/>
      </rPr>
      <t>p</t>
    </r>
    <r>
      <rPr>
        <i/>
        <sz val="11"/>
        <rFont val="Arial"/>
        <family val="2"/>
      </rPr>
      <t xml:space="preserve"> y el nº de categorías </t>
    </r>
    <r>
      <rPr>
        <i/>
        <sz val="11"/>
        <color rgb="FFC00000"/>
        <rFont val="Arial"/>
        <family val="2"/>
      </rPr>
      <t>m</t>
    </r>
  </si>
  <si>
    <t>Cálculo de la inercia total 
Transformación de Benzécri</t>
  </si>
  <si>
    <t>Suma de los valores 
propios corregidos:</t>
  </si>
  <si>
    <t>% Acumulado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</si>
</sst>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000"/>
    <numFmt numFmtId="165" formatCode="0.0%"/>
  </numFmts>
  <fonts count="1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2"/>
      <color rgb="FF0070C0"/>
      <name val="Arial"/>
      <family val="2"/>
    </font>
    <font>
      <i/>
      <sz val="11"/>
      <name val="Arial"/>
      <family val="2"/>
    </font>
    <font>
      <i/>
      <sz val="12"/>
      <name val="Times New Roman"/>
      <family val="1"/>
    </font>
    <font>
      <i/>
      <sz val="14"/>
      <name val="Times New Roman"/>
      <family val="1"/>
    </font>
    <font>
      <b/>
      <sz val="12"/>
      <name val="Arial"/>
      <family val="2"/>
    </font>
    <font>
      <b/>
      <sz val="11"/>
      <color theme="0"/>
      <name val="Arial"/>
      <family val="2"/>
    </font>
    <font>
      <i/>
      <sz val="11"/>
      <color theme="0"/>
      <name val="Arial"/>
      <family val="2"/>
    </font>
    <font>
      <sz val="11"/>
      <color rgb="FFC00000"/>
      <name val="Arial"/>
      <family val="2"/>
    </font>
    <font>
      <b/>
      <sz val="12"/>
      <color rgb="FFC00000"/>
      <name val="Arial"/>
      <family val="2"/>
    </font>
    <font>
      <b/>
      <sz val="11"/>
      <color rgb="FF0070C0"/>
      <name val="Arial"/>
      <family val="2"/>
    </font>
    <font>
      <i/>
      <sz val="11"/>
      <color rgb="FFC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1" fillId="0" borderId="0"/>
  </cellStyleXfs>
  <cellXfs count="44">
    <xf numFmtId="0" fontId="0" fillId="0" borderId="0" xfId="0"/>
    <xf numFmtId="164" fontId="0" fillId="0" borderId="0" xfId="0" applyNumberFormat="1"/>
    <xf numFmtId="0" fontId="6" fillId="2" borderId="0" xfId="0" applyFont="1" applyFill="1" applyAlignment="1">
      <alignment horizontal="left"/>
    </xf>
    <xf numFmtId="0" fontId="5" fillId="0" borderId="2" xfId="0" applyFont="1" applyBorder="1"/>
    <xf numFmtId="0" fontId="6" fillId="2" borderId="1" xfId="0" applyFont="1" applyFill="1" applyBorder="1" applyAlignment="1">
      <alignment horizontal="right"/>
    </xf>
    <xf numFmtId="164" fontId="6" fillId="2" borderId="1" xfId="0" applyNumberFormat="1" applyFont="1" applyFill="1" applyBorder="1" applyAlignment="1">
      <alignment horizontal="right"/>
    </xf>
    <xf numFmtId="9" fontId="6" fillId="2" borderId="1" xfId="1" applyFont="1" applyFill="1" applyBorder="1" applyAlignment="1">
      <alignment horizontal="right"/>
    </xf>
    <xf numFmtId="0" fontId="6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0" fontId="5" fillId="0" borderId="2" xfId="1" applyNumberFormat="1" applyFont="1" applyBorder="1" applyAlignment="1">
      <alignment horizontal="center" vertical="center"/>
    </xf>
    <xf numFmtId="9" fontId="6" fillId="2" borderId="1" xfId="1" applyFont="1" applyFill="1" applyBorder="1" applyAlignment="1">
      <alignment horizontal="center" vertical="center"/>
    </xf>
    <xf numFmtId="0" fontId="8" fillId="0" borderId="0" xfId="0" applyFont="1"/>
    <xf numFmtId="0" fontId="11" fillId="3" borderId="0" xfId="0" applyFont="1" applyFill="1" applyAlignment="1">
      <alignment horizontal="left" vertical="center"/>
    </xf>
    <xf numFmtId="0" fontId="0" fillId="3" borderId="0" xfId="0" applyFill="1"/>
    <xf numFmtId="164" fontId="0" fillId="3" borderId="0" xfId="0" applyNumberFormat="1" applyFill="1"/>
    <xf numFmtId="0" fontId="8" fillId="3" borderId="0" xfId="0" applyFont="1" applyFill="1" applyAlignment="1">
      <alignment horizontal="left" vertical="center"/>
    </xf>
    <xf numFmtId="0" fontId="8" fillId="3" borderId="0" xfId="0" applyFont="1" applyFill="1"/>
    <xf numFmtId="164" fontId="8" fillId="3" borderId="0" xfId="0" applyNumberFormat="1" applyFont="1" applyFill="1"/>
    <xf numFmtId="0" fontId="5" fillId="3" borderId="0" xfId="0" applyFont="1" applyFill="1" applyAlignment="1">
      <alignment horizontal="center" vertical="center"/>
    </xf>
    <xf numFmtId="0" fontId="5" fillId="3" borderId="0" xfId="0" applyFont="1" applyFill="1"/>
    <xf numFmtId="0" fontId="7" fillId="3" borderId="0" xfId="0" applyFont="1" applyFill="1" applyAlignment="1">
      <alignment horizontal="left"/>
    </xf>
    <xf numFmtId="0" fontId="8" fillId="3" borderId="0" xfId="0" applyFont="1" applyFill="1" applyAlignment="1">
      <alignment horizontal="right"/>
    </xf>
    <xf numFmtId="0" fontId="7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right"/>
    </xf>
    <xf numFmtId="0" fontId="9" fillId="3" borderId="0" xfId="0" applyFont="1" applyFill="1" applyAlignment="1">
      <alignment horizontal="center"/>
    </xf>
    <xf numFmtId="0" fontId="6" fillId="3" borderId="0" xfId="0" applyFont="1" applyFill="1" applyAlignment="1">
      <alignment horizontal="center"/>
    </xf>
    <xf numFmtId="0" fontId="5" fillId="3" borderId="0" xfId="0" applyFont="1" applyFill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/>
    <xf numFmtId="164" fontId="5" fillId="0" borderId="1" xfId="0" applyNumberFormat="1" applyFont="1" applyBorder="1" applyAlignment="1">
      <alignment horizontal="center"/>
    </xf>
    <xf numFmtId="10" fontId="5" fillId="0" borderId="1" xfId="1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165" fontId="6" fillId="2" borderId="1" xfId="1" applyNumberFormat="1" applyFont="1" applyFill="1" applyBorder="1" applyAlignment="1">
      <alignment horizontal="right"/>
    </xf>
    <xf numFmtId="164" fontId="7" fillId="3" borderId="0" xfId="0" applyNumberFormat="1" applyFont="1" applyFill="1" applyAlignment="1">
      <alignment vertical="center"/>
    </xf>
    <xf numFmtId="0" fontId="12" fillId="4" borderId="1" xfId="0" applyFont="1" applyFill="1" applyBorder="1" applyAlignment="1">
      <alignment horizontal="center" vertical="center" wrapText="1"/>
    </xf>
    <xf numFmtId="164" fontId="14" fillId="0" borderId="2" xfId="0" applyNumberFormat="1" applyFont="1" applyBorder="1"/>
    <xf numFmtId="0" fontId="12" fillId="4" borderId="0" xfId="0" applyFont="1" applyFill="1" applyBorder="1" applyAlignment="1">
      <alignment horizontal="center" vertical="center" wrapText="1"/>
    </xf>
    <xf numFmtId="0" fontId="15" fillId="3" borderId="0" xfId="0" applyFont="1" applyFill="1" applyAlignment="1">
      <alignment horizontal="left"/>
    </xf>
    <xf numFmtId="10" fontId="16" fillId="0" borderId="1" xfId="1" applyNumberFormat="1" applyFont="1" applyBorder="1" applyAlignment="1">
      <alignment horizontal="center" vertical="center"/>
    </xf>
    <xf numFmtId="164" fontId="7" fillId="3" borderId="0" xfId="0" applyNumberFormat="1" applyFont="1" applyFill="1" applyAlignment="1">
      <alignment horizontal="left" vertical="center"/>
    </xf>
    <xf numFmtId="0" fontId="6" fillId="2" borderId="0" xfId="0" applyFont="1" applyFill="1" applyAlignment="1">
      <alignment horizontal="center" wrapText="1"/>
    </xf>
    <xf numFmtId="0" fontId="6" fillId="3" borderId="0" xfId="0" applyFont="1" applyFill="1" applyAlignment="1">
      <alignment horizontal="left" vertical="center" wrapText="1"/>
    </xf>
    <xf numFmtId="0" fontId="0" fillId="3" borderId="0" xfId="0" applyFill="1" applyAlignment="1">
      <alignment horizontal="right" wrapText="1"/>
    </xf>
    <xf numFmtId="0" fontId="5" fillId="3" borderId="0" xfId="0" applyFont="1" applyFill="1" applyAlignment="1">
      <alignment horizontal="center" vertical="center" wrapText="1"/>
    </xf>
  </cellXfs>
  <cellStyles count="6">
    <cellStyle name="Normal" xfId="0" builtinId="0"/>
    <cellStyle name="Normal 2" xfId="3"/>
    <cellStyle name="Normal 3" xfId="5"/>
    <cellStyle name="Porcentaje" xfId="1" builtinId="5"/>
    <cellStyle name="Porcentaje 2" xfId="2"/>
    <cellStyle name="Porcentaje 3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>
                <a:latin typeface="Arial" pitchFamily="34" charset="0"/>
                <a:cs typeface="Arial" pitchFamily="34" charset="0"/>
              </a:defRPr>
            </a:pPr>
            <a:r>
              <a:rPr lang="en-US" sz="1400" b="0" i="0" baseline="0">
                <a:effectLst/>
              </a:rPr>
              <a:t>Valores propios iniciales</a:t>
            </a:r>
            <a:endParaRPr lang="es-ES" sz="1400">
              <a:effectLst/>
            </a:endParaRPr>
          </a:p>
        </c:rich>
      </c:tx>
      <c:layout>
        <c:manualLayout>
          <c:xMode val="edge"/>
          <c:yMode val="edge"/>
          <c:x val="0.33166111111111113"/>
          <c:y val="2.8205864197530864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Plantilla!$B$5</c:f>
              <c:strCache>
                <c:ptCount val="1"/>
                <c:pt idx="0">
                  <c:v>Valor propio</c:v>
                </c:pt>
              </c:strCache>
            </c:strRef>
          </c:tx>
          <c:spPr>
            <a:ln w="34925"/>
          </c:spPr>
          <c:marker>
            <c:symbol val="circle"/>
            <c:size val="4"/>
            <c:spPr>
              <a:solidFill>
                <a:srgbClr val="FFC000"/>
              </a:solidFill>
              <a:ln w="9525"/>
            </c:spPr>
          </c:marker>
          <c:val>
            <c:numRef>
              <c:f>Plantilla!$B$6:$B$58</c:f>
              <c:numCache>
                <c:formatCode>0.000000</c:formatCode>
                <c:ptCount val="53"/>
                <c:pt idx="0">
                  <c:v>0.304842</c:v>
                </c:pt>
                <c:pt idx="1">
                  <c:v>0.2089</c:v>
                </c:pt>
                <c:pt idx="2">
                  <c:v>0.14618500000000001</c:v>
                </c:pt>
                <c:pt idx="3">
                  <c:v>0.127112</c:v>
                </c:pt>
                <c:pt idx="4">
                  <c:v>0.118981</c:v>
                </c:pt>
                <c:pt idx="5">
                  <c:v>0.105161</c:v>
                </c:pt>
                <c:pt idx="6">
                  <c:v>7.6100000000000001E-2</c:v>
                </c:pt>
                <c:pt idx="7">
                  <c:v>7.4252100000000001E-2</c:v>
                </c:pt>
                <c:pt idx="8">
                  <c:v>6.4131099999999996E-2</c:v>
                </c:pt>
                <c:pt idx="9">
                  <c:v>6.1863700000000001E-2</c:v>
                </c:pt>
                <c:pt idx="10">
                  <c:v>5.6925999999999997E-2</c:v>
                </c:pt>
                <c:pt idx="11">
                  <c:v>5.5230500000000002E-2</c:v>
                </c:pt>
                <c:pt idx="12">
                  <c:v>5.1144500000000002E-2</c:v>
                </c:pt>
                <c:pt idx="13">
                  <c:v>4.8162499999999997E-2</c:v>
                </c:pt>
                <c:pt idx="14">
                  <c:v>4.7038900000000002E-2</c:v>
                </c:pt>
                <c:pt idx="15">
                  <c:v>4.4074599999999999E-2</c:v>
                </c:pt>
                <c:pt idx="16">
                  <c:v>4.3431400000000002E-2</c:v>
                </c:pt>
                <c:pt idx="17">
                  <c:v>4.1071799999999999E-2</c:v>
                </c:pt>
                <c:pt idx="18">
                  <c:v>3.8371799999999998E-2</c:v>
                </c:pt>
                <c:pt idx="19">
                  <c:v>3.7876899999999998E-2</c:v>
                </c:pt>
                <c:pt idx="20">
                  <c:v>3.6005700000000002E-2</c:v>
                </c:pt>
                <c:pt idx="21">
                  <c:v>3.4997300000000002E-2</c:v>
                </c:pt>
                <c:pt idx="22">
                  <c:v>3.3290100000000003E-2</c:v>
                </c:pt>
                <c:pt idx="23">
                  <c:v>3.1488200000000001E-2</c:v>
                </c:pt>
                <c:pt idx="24">
                  <c:v>3.1023100000000001E-2</c:v>
                </c:pt>
                <c:pt idx="25">
                  <c:v>3.0221600000000001E-2</c:v>
                </c:pt>
                <c:pt idx="26">
                  <c:v>2.7859200000000001E-2</c:v>
                </c:pt>
                <c:pt idx="27">
                  <c:v>2.7353300000000001E-2</c:v>
                </c:pt>
                <c:pt idx="28">
                  <c:v>2.57591E-2</c:v>
                </c:pt>
                <c:pt idx="29">
                  <c:v>2.4840000000000001E-2</c:v>
                </c:pt>
                <c:pt idx="30">
                  <c:v>2.2686600000000001E-2</c:v>
                </c:pt>
                <c:pt idx="31">
                  <c:v>2.1126599999999999E-2</c:v>
                </c:pt>
                <c:pt idx="32">
                  <c:v>1.9482300000000001E-2</c:v>
                </c:pt>
                <c:pt idx="33">
                  <c:v>1.8419700000000001E-2</c:v>
                </c:pt>
                <c:pt idx="34">
                  <c:v>1.7595199999999998E-2</c:v>
                </c:pt>
                <c:pt idx="35">
                  <c:v>1.6885000000000001E-2</c:v>
                </c:pt>
                <c:pt idx="36">
                  <c:v>1.51652E-2</c:v>
                </c:pt>
                <c:pt idx="37">
                  <c:v>1.43158E-2</c:v>
                </c:pt>
                <c:pt idx="38">
                  <c:v>1.3479E-2</c:v>
                </c:pt>
                <c:pt idx="39">
                  <c:v>1.3134399999999999E-2</c:v>
                </c:pt>
                <c:pt idx="40">
                  <c:v>1.1801300000000001E-2</c:v>
                </c:pt>
                <c:pt idx="41">
                  <c:v>1.0440700000000001E-2</c:v>
                </c:pt>
                <c:pt idx="42">
                  <c:v>9.3576700000000002E-3</c:v>
                </c:pt>
                <c:pt idx="43">
                  <c:v>8.4802899999999997E-3</c:v>
                </c:pt>
                <c:pt idx="44">
                  <c:v>7.3934100000000004E-3</c:v>
                </c:pt>
                <c:pt idx="45">
                  <c:v>6.4755100000000003E-3</c:v>
                </c:pt>
                <c:pt idx="46">
                  <c:v>5.3098199999999998E-3</c:v>
                </c:pt>
                <c:pt idx="47">
                  <c:v>4.4734400000000004E-3</c:v>
                </c:pt>
                <c:pt idx="48">
                  <c:v>4.14226E-3</c:v>
                </c:pt>
                <c:pt idx="49">
                  <c:v>3.66783E-3</c:v>
                </c:pt>
                <c:pt idx="50">
                  <c:v>3.1071100000000002E-3</c:v>
                </c:pt>
                <c:pt idx="51">
                  <c:v>2.4374700000000002E-3</c:v>
                </c:pt>
                <c:pt idx="52">
                  <c:v>1.27607E-3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15-4265-83BF-1C6CE46536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7305872"/>
        <c:axId val="177306432"/>
      </c:lineChart>
      <c:catAx>
        <c:axId val="177305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5400000" vert="horz" anchor="t" anchorCtr="0"/>
          <a:lstStyle/>
          <a:p>
            <a:pPr>
              <a:defRPr sz="9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ES"/>
          </a:p>
        </c:txPr>
        <c:crossAx val="177306432"/>
        <c:crosses val="autoZero"/>
        <c:auto val="1"/>
        <c:lblAlgn val="ctr"/>
        <c:lblOffset val="100"/>
        <c:tickMarkSkip val="1"/>
        <c:noMultiLvlLbl val="0"/>
      </c:catAx>
      <c:valAx>
        <c:axId val="17730643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400" b="0">
                    <a:latin typeface="Arial" pitchFamily="34" charset="0"/>
                    <a:cs typeface="Arial" pitchFamily="34" charset="0"/>
                  </a:defRPr>
                </a:pPr>
                <a:r>
                  <a:rPr lang="en-US" sz="1400" b="0">
                    <a:latin typeface="Arial" pitchFamily="34" charset="0"/>
                    <a:cs typeface="Arial" pitchFamily="34" charset="0"/>
                  </a:rPr>
                  <a:t>Valor propio</a:t>
                </a:r>
              </a:p>
            </c:rich>
          </c:tx>
          <c:layout>
            <c:manualLayout>
              <c:xMode val="edge"/>
              <c:yMode val="edge"/>
              <c:x val="2.2062342621232137E-2"/>
              <c:y val="0.37863669599492528"/>
            </c:manualLayout>
          </c:layout>
          <c:overlay val="0"/>
        </c:title>
        <c:numFmt formatCode="#,##0.00" sourceLinked="0"/>
        <c:majorTickMark val="none"/>
        <c:minorTickMark val="none"/>
        <c:tickLblPos val="nextTo"/>
        <c:txPr>
          <a:bodyPr rot="0" vert="horz"/>
          <a:lstStyle/>
          <a:p>
            <a:pPr>
              <a:defRPr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ES"/>
          </a:p>
        </c:txPr>
        <c:crossAx val="177305872"/>
        <c:crosses val="autoZero"/>
        <c:crossBetween val="between"/>
      </c:valAx>
    </c:plotArea>
    <c:plotVisOnly val="1"/>
    <c:dispBlanksAs val="gap"/>
    <c:showDLblsOverMax val="0"/>
  </c:chart>
  <c:printSettings>
    <c:headerFooter alignWithMargins="0"/>
    <c:pageMargins b="1" l="0.75000000000000022" r="0.75000000000000022" t="1" header="0" footer="0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>
                <a:latin typeface="Arial" pitchFamily="34" charset="0"/>
                <a:cs typeface="Arial" pitchFamily="34" charset="0"/>
              </a:defRPr>
            </a:pPr>
            <a:r>
              <a:rPr lang="es-ES" sz="1400" b="0">
                <a:latin typeface="Arial" pitchFamily="34" charset="0"/>
                <a:cs typeface="Arial" pitchFamily="34" charset="0"/>
              </a:rPr>
              <a:t>Varianza explicada</a:t>
            </a:r>
          </a:p>
        </c:rich>
      </c:tx>
      <c:layout>
        <c:manualLayout>
          <c:xMode val="edge"/>
          <c:yMode val="edge"/>
          <c:x val="0.38603842592592597"/>
          <c:y val="2.7397222222222222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Plantilla!$L$19</c:f>
              <c:strCache>
                <c:ptCount val="1"/>
              </c:strCache>
            </c:strRef>
          </c:tx>
          <c:marker>
            <c:symbol val="circle"/>
            <c:size val="4"/>
            <c:spPr>
              <a:solidFill>
                <a:schemeClr val="accent5">
                  <a:lumMod val="60000"/>
                  <a:lumOff val="40000"/>
                </a:schemeClr>
              </a:solidFill>
            </c:spPr>
          </c:marker>
          <c:val>
            <c:numRef>
              <c:f>Plantilla!$I$6:$I$21</c:f>
              <c:numCache>
                <c:formatCode>0.00%</c:formatCode>
                <c:ptCount val="16"/>
                <c:pt idx="0">
                  <c:v>0.54252744601568736</c:v>
                </c:pt>
                <c:pt idx="1">
                  <c:v>0.21732826314010681</c:v>
                </c:pt>
                <c:pt idx="2">
                  <c:v>8.3777795091011353E-2</c:v>
                </c:pt>
                <c:pt idx="3">
                  <c:v>5.5551280226059561E-2</c:v>
                </c:pt>
                <c:pt idx="4">
                  <c:v>4.5274791544616895E-2</c:v>
                </c:pt>
                <c:pt idx="5">
                  <c:v>3.0217487183523059E-2</c:v>
                </c:pt>
                <c:pt idx="6">
                  <c:v>8.4517232024176533E-3</c:v>
                </c:pt>
                <c:pt idx="7">
                  <c:v>7.5213258251334335E-3</c:v>
                </c:pt>
                <c:pt idx="8">
                  <c:v>3.3875878682614532E-3</c:v>
                </c:pt>
                <c:pt idx="9">
                  <c:v>2.6845967435563719E-3</c:v>
                </c:pt>
                <c:pt idx="10">
                  <c:v>1.4362485256707517E-3</c:v>
                </c:pt>
                <c:pt idx="11">
                  <c:v>1.0969132535203758E-3</c:v>
                </c:pt>
                <c:pt idx="12">
                  <c:v>4.6676229687510069E-4</c:v>
                </c:pt>
                <c:pt idx="13">
                  <c:v>1.7426459440476199E-4</c:v>
                </c:pt>
                <c:pt idx="14">
                  <c:v>1.0069014471282297E-4</c:v>
                </c:pt>
                <c:pt idx="15">
                  <c:v>2.824344441900238E-6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F0-4187-A289-25479A21A2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2009424"/>
        <c:axId val="182009984"/>
      </c:lineChart>
      <c:catAx>
        <c:axId val="1820094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ES"/>
          </a:p>
        </c:txPr>
        <c:crossAx val="1820099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2009984"/>
        <c:scaling>
          <c:orientation val="minMax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400" b="0">
                    <a:latin typeface="Arial" pitchFamily="34" charset="0"/>
                    <a:cs typeface="Arial" pitchFamily="34" charset="0"/>
                  </a:defRPr>
                </a:pPr>
                <a:r>
                  <a:rPr lang="es-ES" sz="1400" b="0">
                    <a:latin typeface="Arial" pitchFamily="34" charset="0"/>
                    <a:cs typeface="Arial" pitchFamily="34" charset="0"/>
                  </a:rPr>
                  <a:t>% varianza</a:t>
                </a:r>
              </a:p>
            </c:rich>
          </c:tx>
          <c:layout>
            <c:manualLayout>
              <c:xMode val="edge"/>
              <c:yMode val="edge"/>
              <c:x val="2.2108069728329686E-2"/>
              <c:y val="0.39597067475106368"/>
            </c:manualLayout>
          </c:layout>
          <c:overlay val="0"/>
        </c:title>
        <c:numFmt formatCode="0%" sourceLinked="0"/>
        <c:majorTickMark val="none"/>
        <c:minorTickMark val="none"/>
        <c:tickLblPos val="nextTo"/>
        <c:txPr>
          <a:bodyPr rot="0" vert="horz"/>
          <a:lstStyle/>
          <a:p>
            <a:pPr>
              <a:defRPr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ES"/>
          </a:p>
        </c:txPr>
        <c:crossAx val="182009424"/>
        <c:crosses val="autoZero"/>
        <c:crossBetween val="between"/>
        <c:majorUnit val="5.000000000000001E-2"/>
      </c:valAx>
    </c:plotArea>
    <c:plotVisOnly val="1"/>
    <c:dispBlanksAs val="gap"/>
    <c:showDLblsOverMax val="0"/>
  </c:chart>
  <c:printSettings>
    <c:headerFooter alignWithMargins="0"/>
    <c:pageMargins b="1" l="0.75000000000000022" r="0.75000000000000022" t="1" header="0" footer="0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>
                <a:latin typeface="Arial" pitchFamily="34" charset="0"/>
                <a:cs typeface="Arial" pitchFamily="34" charset="0"/>
              </a:defRPr>
            </a:pPr>
            <a:r>
              <a:rPr lang="es-ES" sz="1400" b="0">
                <a:latin typeface="Arial" pitchFamily="34" charset="0"/>
                <a:cs typeface="Arial" pitchFamily="34" charset="0"/>
              </a:rPr>
              <a:t>Valores propios transformados</a:t>
            </a:r>
          </a:p>
        </c:rich>
      </c:tx>
      <c:layout>
        <c:manualLayout>
          <c:xMode val="edge"/>
          <c:yMode val="edge"/>
          <c:x val="0.29196435185185188"/>
          <c:y val="2.7397222222222222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Plantilla!$L$19</c:f>
              <c:strCache>
                <c:ptCount val="1"/>
              </c:strCache>
            </c:strRef>
          </c:tx>
          <c:marker>
            <c:symbol val="circle"/>
            <c:size val="4"/>
            <c:spPr>
              <a:solidFill>
                <a:schemeClr val="accent5">
                  <a:lumMod val="60000"/>
                  <a:lumOff val="40000"/>
                </a:schemeClr>
              </a:solidFill>
            </c:spPr>
          </c:marker>
          <c:val>
            <c:numRef>
              <c:f>Plantilla!$H$6:$H$21</c:f>
              <c:numCache>
                <c:formatCode>0,000,000</c:formatCode>
                <c:ptCount val="16"/>
                <c:pt idx="0">
                  <c:v>7.4662233855280966E-2</c:v>
                </c:pt>
                <c:pt idx="1">
                  <c:v>2.9908558037190083E-2</c:v>
                </c:pt>
                <c:pt idx="2">
                  <c:v>1.1529439431869836E-2</c:v>
                </c:pt>
                <c:pt idx="3">
                  <c:v>7.6449269168925617E-3</c:v>
                </c:pt>
                <c:pt idx="4">
                  <c:v>6.2306839937376025E-3</c:v>
                </c:pt>
                <c:pt idx="5">
                  <c:v>4.1585086822500004E-3</c:v>
                </c:pt>
                <c:pt idx="6">
                  <c:v>1.1631200206611569E-3</c:v>
                </c:pt>
                <c:pt idx="7">
                  <c:v>1.0350794080225001E-3</c:v>
                </c:pt>
                <c:pt idx="8">
                  <c:v>4.6619738684729319E-4</c:v>
                </c:pt>
                <c:pt idx="9">
                  <c:v>3.6945225784712813E-4</c:v>
                </c:pt>
                <c:pt idx="10">
                  <c:v>1.9765548099999993E-4</c:v>
                </c:pt>
                <c:pt idx="11">
                  <c:v>1.5095640682283065E-4</c:v>
                </c:pt>
                <c:pt idx="12">
                  <c:v>6.4235488950929804E-5</c:v>
                </c:pt>
                <c:pt idx="13">
                  <c:v>2.3982167161673533E-5</c:v>
                </c:pt>
                <c:pt idx="14">
                  <c:v>1.3856904727458697E-5</c:v>
                </c:pt>
                <c:pt idx="15">
                  <c:v>3.8868423479338804E-7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09-4E99-B679-13F0B4E983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2009424"/>
        <c:axId val="182009984"/>
      </c:lineChart>
      <c:catAx>
        <c:axId val="1820094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ES"/>
          </a:p>
        </c:txPr>
        <c:crossAx val="1820099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2009984"/>
        <c:scaling>
          <c:orientation val="minMax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400" b="0">
                    <a:latin typeface="Arial" pitchFamily="34" charset="0"/>
                    <a:cs typeface="Arial" pitchFamily="34" charset="0"/>
                  </a:defRPr>
                </a:pPr>
                <a:r>
                  <a:rPr lang="es-ES" sz="1400" b="0">
                    <a:latin typeface="Arial" pitchFamily="34" charset="0"/>
                    <a:cs typeface="Arial" pitchFamily="34" charset="0"/>
                  </a:rPr>
                  <a:t>Valor propio</a:t>
                </a:r>
              </a:p>
            </c:rich>
          </c:tx>
          <c:layout>
            <c:manualLayout>
              <c:xMode val="edge"/>
              <c:yMode val="edge"/>
              <c:x val="2.2108069728329686E-2"/>
              <c:y val="0.39597067475106368"/>
            </c:manualLayout>
          </c:layout>
          <c:overlay val="0"/>
        </c:title>
        <c:numFmt formatCode="#,##0.00" sourceLinked="0"/>
        <c:majorTickMark val="none"/>
        <c:minorTickMark val="none"/>
        <c:tickLblPos val="nextTo"/>
        <c:txPr>
          <a:bodyPr rot="0" vert="horz"/>
          <a:lstStyle/>
          <a:p>
            <a:pPr>
              <a:defRPr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ES"/>
          </a:p>
        </c:txPr>
        <c:crossAx val="182009424"/>
        <c:crosses val="autoZero"/>
        <c:crossBetween val="between"/>
        <c:majorUnit val="1.0000000000000002E-2"/>
      </c:valAx>
    </c:plotArea>
    <c:plotVisOnly val="1"/>
    <c:dispBlanksAs val="gap"/>
    <c:showDLblsOverMax val="0"/>
  </c:chart>
  <c:printSettings>
    <c:headerFooter alignWithMargins="0"/>
    <c:pageMargins b="1" l="0.75000000000000022" r="0.75000000000000022" t="1" header="0" footer="0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182880</xdr:colOff>
          <xdr:row>12</xdr:row>
          <xdr:rowOff>38100</xdr:rowOff>
        </xdr:from>
        <xdr:to>
          <xdr:col>14</xdr:col>
          <xdr:colOff>350520</xdr:colOff>
          <xdr:row>15</xdr:row>
          <xdr:rowOff>99060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19050</xdr:colOff>
      <xdr:row>63</xdr:row>
      <xdr:rowOff>160020</xdr:rowOff>
    </xdr:from>
    <xdr:to>
      <xdr:col>7</xdr:col>
      <xdr:colOff>757650</xdr:colOff>
      <xdr:row>83</xdr:row>
      <xdr:rowOff>47220</xdr:rowOff>
    </xdr:to>
    <xdr:graphicFrame macro="">
      <xdr:nvGraphicFramePr>
        <xdr:cNvPr id="9" name="Chart 1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506730</xdr:colOff>
      <xdr:row>63</xdr:row>
      <xdr:rowOff>163664</xdr:rowOff>
    </xdr:from>
    <xdr:to>
      <xdr:col>20</xdr:col>
      <xdr:colOff>94710</xdr:colOff>
      <xdr:row>83</xdr:row>
      <xdr:rowOff>50864</xdr:rowOff>
    </xdr:to>
    <xdr:graphicFrame macro="">
      <xdr:nvGraphicFramePr>
        <xdr:cNvPr id="14" name="Chart 1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61</xdr:row>
          <xdr:rowOff>7620</xdr:rowOff>
        </xdr:from>
        <xdr:to>
          <xdr:col>1</xdr:col>
          <xdr:colOff>670560</xdr:colOff>
          <xdr:row>63</xdr:row>
          <xdr:rowOff>7620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144780</xdr:colOff>
          <xdr:row>3</xdr:row>
          <xdr:rowOff>182880</xdr:rowOff>
        </xdr:from>
        <xdr:to>
          <xdr:col>1</xdr:col>
          <xdr:colOff>647700</xdr:colOff>
          <xdr:row>3</xdr:row>
          <xdr:rowOff>511454</xdr:rowOff>
        </xdr:to>
        <xdr:sp macro="" textlink="">
          <xdr:nvSpPr>
            <xdr:cNvPr id="1031" name="Object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</xdr:colOff>
          <xdr:row>3</xdr:row>
          <xdr:rowOff>152400</xdr:rowOff>
        </xdr:from>
        <xdr:to>
          <xdr:col>5</xdr:col>
          <xdr:colOff>632460</xdr:colOff>
          <xdr:row>3</xdr:row>
          <xdr:rowOff>571500</xdr:rowOff>
        </xdr:to>
        <xdr:sp macro="" textlink="">
          <xdr:nvSpPr>
            <xdr:cNvPr id="1032" name="Object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182880</xdr:colOff>
          <xdr:row>18</xdr:row>
          <xdr:rowOff>30480</xdr:rowOff>
        </xdr:from>
        <xdr:to>
          <xdr:col>15</xdr:col>
          <xdr:colOff>129540</xdr:colOff>
          <xdr:row>21</xdr:row>
          <xdr:rowOff>38100</xdr:rowOff>
        </xdr:to>
        <xdr:sp macro="" textlink="">
          <xdr:nvSpPr>
            <xdr:cNvPr id="1033" name="Object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243840</xdr:colOff>
          <xdr:row>1</xdr:row>
          <xdr:rowOff>22860</xdr:rowOff>
        </xdr:from>
        <xdr:to>
          <xdr:col>7</xdr:col>
          <xdr:colOff>624840</xdr:colOff>
          <xdr:row>1</xdr:row>
          <xdr:rowOff>274320</xdr:rowOff>
        </xdr:to>
        <xdr:sp macro="" textlink="">
          <xdr:nvSpPr>
            <xdr:cNvPr id="1046" name="Object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502920</xdr:colOff>
          <xdr:row>8</xdr:row>
          <xdr:rowOff>30480</xdr:rowOff>
        </xdr:from>
        <xdr:to>
          <xdr:col>15</xdr:col>
          <xdr:colOff>7620</xdr:colOff>
          <xdr:row>10</xdr:row>
          <xdr:rowOff>7620</xdr:rowOff>
        </xdr:to>
        <xdr:sp macro="" textlink="">
          <xdr:nvSpPr>
            <xdr:cNvPr id="1047" name="Object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E6CD0A12-03B2-4217-8E11-C3DE55A05B8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7</xdr:col>
      <xdr:colOff>822960</xdr:colOff>
      <xdr:row>64</xdr:row>
      <xdr:rowOff>0</xdr:rowOff>
    </xdr:from>
    <xdr:to>
      <xdr:col>14</xdr:col>
      <xdr:colOff>426180</xdr:colOff>
      <xdr:row>83</xdr:row>
      <xdr:rowOff>54840</xdr:rowOff>
    </xdr:to>
    <xdr:graphicFrame macro="">
      <xdr:nvGraphicFramePr>
        <xdr:cNvPr id="15" name="Chart 1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13" Type="http://schemas.openxmlformats.org/officeDocument/2006/relationships/image" Target="../media/image5.emf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12" Type="http://schemas.openxmlformats.org/officeDocument/2006/relationships/oleObject" Target="../embeddings/oleObject5.bin"/><Relationship Id="rId2" Type="http://schemas.openxmlformats.org/officeDocument/2006/relationships/drawing" Target="../drawings/drawing1.xml"/><Relationship Id="rId16" Type="http://schemas.openxmlformats.org/officeDocument/2006/relationships/image" Target="../media/image6.emf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5" Type="http://schemas.openxmlformats.org/officeDocument/2006/relationships/oleObject" Target="../embeddings/oleObject7.bin"/><Relationship Id="rId10" Type="http://schemas.openxmlformats.org/officeDocument/2006/relationships/oleObject" Target="../embeddings/oleObject4.bin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emf"/><Relationship Id="rId14" Type="http://schemas.openxmlformats.org/officeDocument/2006/relationships/oleObject" Target="../embeddings/oleObject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Q242"/>
  <sheetViews>
    <sheetView tabSelected="1" zoomScaleNormal="100" workbookViewId="0">
      <selection activeCell="A86" sqref="A86"/>
    </sheetView>
  </sheetViews>
  <sheetFormatPr baseColWidth="10" defaultColWidth="11.44140625" defaultRowHeight="13.2" x14ac:dyDescent="0.25"/>
  <cols>
    <col min="1" max="1" width="7.44140625" customWidth="1"/>
    <col min="2" max="2" width="10.44140625" customWidth="1"/>
    <col min="3" max="3" width="7.88671875" customWidth="1"/>
    <col min="4" max="4" width="1.44140625" customWidth="1"/>
    <col min="5" max="5" width="7.33203125" customWidth="1"/>
    <col min="6" max="6" width="9.5546875" customWidth="1"/>
    <col min="7" max="7" width="8.109375" customWidth="1"/>
    <col min="8" max="8" width="14.6640625" style="1" customWidth="1"/>
    <col min="9" max="9" width="10.88671875" customWidth="1"/>
    <col min="10" max="10" width="14.5546875" customWidth="1"/>
    <col min="11" max="11" width="2.44140625" style="13" customWidth="1"/>
    <col min="12" max="12" width="16.6640625" customWidth="1"/>
    <col min="13" max="13" width="8.6640625" customWidth="1"/>
    <col min="14" max="14" width="0.88671875" customWidth="1"/>
    <col min="15" max="15" width="14" customWidth="1"/>
    <col min="16" max="16" width="10.77734375" customWidth="1"/>
    <col min="17" max="17" width="9.88671875" customWidth="1"/>
    <col min="18" max="43" width="11.44140625" style="13"/>
  </cols>
  <sheetData>
    <row r="1" spans="1:43" ht="23.25" customHeight="1" x14ac:dyDescent="0.25">
      <c r="A1" s="12" t="s">
        <v>12</v>
      </c>
      <c r="B1" s="13"/>
      <c r="C1" s="13"/>
      <c r="D1" s="13"/>
      <c r="E1" s="13"/>
      <c r="F1" s="13"/>
      <c r="G1" s="13"/>
      <c r="H1" s="14"/>
      <c r="I1" s="13"/>
      <c r="J1" s="13"/>
      <c r="L1" s="13"/>
      <c r="M1" s="13"/>
      <c r="N1" s="13"/>
      <c r="O1" s="13"/>
      <c r="P1" s="13"/>
      <c r="Q1" s="13"/>
    </row>
    <row r="2" spans="1:43" s="11" customFormat="1" ht="23.25" customHeight="1" x14ac:dyDescent="0.3">
      <c r="A2" s="15" t="s">
        <v>13</v>
      </c>
      <c r="B2" s="16"/>
      <c r="C2" s="16"/>
      <c r="D2" s="16"/>
      <c r="E2" s="16"/>
      <c r="F2" s="16"/>
      <c r="G2" s="16"/>
      <c r="H2" s="17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</row>
    <row r="3" spans="1:43" s="11" customFormat="1" ht="14.25" customHeight="1" x14ac:dyDescent="0.3">
      <c r="A3" s="15" t="s">
        <v>14</v>
      </c>
      <c r="B3" s="16"/>
      <c r="C3" s="16"/>
      <c r="D3" s="16"/>
      <c r="E3" s="16"/>
      <c r="F3" s="16"/>
      <c r="G3" s="16"/>
      <c r="H3" s="17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</row>
    <row r="4" spans="1:43" ht="45.75" customHeight="1" x14ac:dyDescent="0.25">
      <c r="A4" s="13"/>
      <c r="B4" s="13"/>
      <c r="C4" s="13"/>
      <c r="D4" s="13"/>
      <c r="E4" s="13"/>
      <c r="F4" s="13"/>
      <c r="G4" s="13"/>
      <c r="H4" s="14"/>
      <c r="I4" s="13"/>
      <c r="J4" s="13"/>
      <c r="L4" s="13"/>
      <c r="M4" s="13"/>
      <c r="N4" s="13"/>
      <c r="O4" s="13"/>
      <c r="P4" s="13"/>
      <c r="Q4" s="13"/>
    </row>
    <row r="5" spans="1:43" s="8" customFormat="1" ht="31.5" customHeight="1" x14ac:dyDescent="0.25">
      <c r="A5" s="7" t="s">
        <v>5</v>
      </c>
      <c r="B5" s="34" t="s">
        <v>1</v>
      </c>
      <c r="C5" s="7" t="s">
        <v>3</v>
      </c>
      <c r="D5" s="26"/>
      <c r="E5" s="7" t="s">
        <v>5</v>
      </c>
      <c r="F5" s="7" t="s">
        <v>1</v>
      </c>
      <c r="G5" s="7" t="s">
        <v>3</v>
      </c>
      <c r="H5" s="27" t="s">
        <v>10</v>
      </c>
      <c r="I5" s="7" t="s">
        <v>3</v>
      </c>
      <c r="J5" s="7" t="s">
        <v>17</v>
      </c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</row>
    <row r="6" spans="1:43" ht="15" customHeight="1" x14ac:dyDescent="0.3">
      <c r="A6" s="3">
        <v>1</v>
      </c>
      <c r="B6" s="35">
        <v>0.304842</v>
      </c>
      <c r="C6" s="9">
        <f>IF(B6&gt;0,B6/B$59,"-")</f>
        <v>0.1322899673602988</v>
      </c>
      <c r="D6" s="13"/>
      <c r="E6" s="28">
        <v>1</v>
      </c>
      <c r="F6" s="29">
        <f>IF(B6&gt;$P$9,B6,"-")</f>
        <v>0.304842</v>
      </c>
      <c r="G6" s="30">
        <f>IF(B6&gt;$P$9,C6,"-")</f>
        <v>0.1322899673602988</v>
      </c>
      <c r="H6" s="31">
        <f>IF(B6&gt;$P$9,($M$6/($M$6-1))^2*(F6-(1/$M$6))^2,"-")</f>
        <v>7.4662233855280966E-2</v>
      </c>
      <c r="I6" s="38">
        <f>IF(B6&gt;$P$9,H6/H$59,"-")</f>
        <v>0.54252744601568736</v>
      </c>
      <c r="J6" s="38">
        <f>IF(B6&gt;$P$9,I6,"-")</f>
        <v>0.54252744601568736</v>
      </c>
      <c r="K6" s="19"/>
      <c r="L6" s="36" t="s">
        <v>7</v>
      </c>
      <c r="M6" s="37">
        <v>23</v>
      </c>
      <c r="N6" s="20"/>
      <c r="O6" s="2" t="s">
        <v>6</v>
      </c>
      <c r="P6" s="20"/>
      <c r="Q6" s="13"/>
    </row>
    <row r="7" spans="1:43" ht="18" x14ac:dyDescent="0.35">
      <c r="A7" s="3">
        <v>2</v>
      </c>
      <c r="B7" s="35">
        <v>0.2089</v>
      </c>
      <c r="C7" s="9">
        <f t="shared" ref="C7:C58" si="0">IF(B7&gt;0,B7/B$59,"-")</f>
        <v>9.0654746332744243E-2</v>
      </c>
      <c r="D7" s="13"/>
      <c r="E7" s="28">
        <v>2</v>
      </c>
      <c r="F7" s="29">
        <f>IF(B7&gt;$P$9,B7,"-")</f>
        <v>0.2089</v>
      </c>
      <c r="G7" s="30">
        <f>IF(B7&gt;$P$9,C7,"-")</f>
        <v>9.0654746332744243E-2</v>
      </c>
      <c r="H7" s="31">
        <f>IF(B7&gt;$P$9,($M$6/($M$6-1))^2*(F7-(1/$M$6))^2,"-")</f>
        <v>2.9908558037190083E-2</v>
      </c>
      <c r="I7" s="38">
        <f>IF(B7&gt;$P$9,H7/H$59,"-")</f>
        <v>0.21732826314010681</v>
      </c>
      <c r="J7" s="38">
        <f>IF(B7&gt;$P$9,J6+I7,"-")</f>
        <v>0.75985570915579415</v>
      </c>
      <c r="K7" s="19"/>
      <c r="L7" s="21"/>
      <c r="M7" s="13"/>
      <c r="N7" s="22"/>
      <c r="O7" s="23" t="s">
        <v>2</v>
      </c>
      <c r="P7" s="20">
        <f>M8-M6</f>
        <v>53</v>
      </c>
      <c r="Q7" s="13"/>
    </row>
    <row r="8" spans="1:43" ht="15.6" x14ac:dyDescent="0.3">
      <c r="A8" s="3">
        <v>3</v>
      </c>
      <c r="B8" s="35">
        <v>0.14618500000000001</v>
      </c>
      <c r="C8" s="9">
        <f t="shared" si="0"/>
        <v>6.3438794124711428E-2</v>
      </c>
      <c r="D8" s="13"/>
      <c r="E8" s="28">
        <v>3</v>
      </c>
      <c r="F8" s="29">
        <f>IF(B8&gt;$P$9,B8,"-")</f>
        <v>0.14618500000000001</v>
      </c>
      <c r="G8" s="30">
        <f>IF(B8&gt;$P$9,C8,"-")</f>
        <v>6.3438794124711428E-2</v>
      </c>
      <c r="H8" s="31">
        <f>IF(B8&gt;$P$9,($M$6/($M$6-1))^2*(F8-(1/$M$6))^2,"-")</f>
        <v>1.1529439431869836E-2</v>
      </c>
      <c r="I8" s="38">
        <f>IF(B8&gt;$P$9,H8/H$59,"-")</f>
        <v>8.3777795091011353E-2</v>
      </c>
      <c r="J8" s="38">
        <f>IF(B8&gt;$P$9,J7+I8,"-")</f>
        <v>0.8436335042468055</v>
      </c>
      <c r="K8" s="19"/>
      <c r="L8" s="36" t="s">
        <v>8</v>
      </c>
      <c r="M8" s="37">
        <v>76</v>
      </c>
      <c r="N8" s="22"/>
      <c r="O8" s="2" t="s">
        <v>9</v>
      </c>
      <c r="Q8" s="19"/>
    </row>
    <row r="9" spans="1:43" ht="17.25" customHeight="1" x14ac:dyDescent="0.3">
      <c r="A9" s="3">
        <v>4</v>
      </c>
      <c r="B9" s="35">
        <v>0.127112</v>
      </c>
      <c r="C9" s="9">
        <f t="shared" si="0"/>
        <v>5.5161829180697876E-2</v>
      </c>
      <c r="D9" s="13"/>
      <c r="E9" s="28">
        <v>4</v>
      </c>
      <c r="F9" s="29">
        <f>IF(B9&gt;$P$9,B9,"-")</f>
        <v>0.127112</v>
      </c>
      <c r="G9" s="30">
        <f>IF(B9&gt;$P$9,C9,"-")</f>
        <v>5.5161829180697876E-2</v>
      </c>
      <c r="H9" s="31">
        <f>IF(B9&gt;$P$9,($M$6/($M$6-1))^2*(F9-(1/$M$6))^2,"-")</f>
        <v>7.6449269168925617E-3</v>
      </c>
      <c r="I9" s="38">
        <f>IF(B9&gt;$P$9,H9/H$59,"-")</f>
        <v>5.5551280226059561E-2</v>
      </c>
      <c r="J9" s="38">
        <f>IF(B9&gt;$P$9,J8+I9,"-")</f>
        <v>0.8991847844728651</v>
      </c>
      <c r="K9" s="19"/>
      <c r="M9" s="13"/>
      <c r="N9" s="20"/>
      <c r="O9" s="19"/>
      <c r="P9" s="39">
        <f>1/M6</f>
        <v>4.3478260869565216E-2</v>
      </c>
      <c r="Q9" s="13"/>
    </row>
    <row r="10" spans="1:43" ht="17.25" customHeight="1" x14ac:dyDescent="0.25">
      <c r="A10" s="3">
        <v>5</v>
      </c>
      <c r="B10" s="35">
        <v>0.118981</v>
      </c>
      <c r="C10" s="9">
        <f t="shared" si="0"/>
        <v>5.163328086843582E-2</v>
      </c>
      <c r="D10" s="13"/>
      <c r="E10" s="28">
        <v>5</v>
      </c>
      <c r="F10" s="29">
        <f>IF(B10&gt;$P$9,B10,"-")</f>
        <v>0.118981</v>
      </c>
      <c r="G10" s="30">
        <f>IF(B10&gt;$P$9,C10,"-")</f>
        <v>5.163328086843582E-2</v>
      </c>
      <c r="H10" s="31">
        <f>IF(B10&gt;$P$9,($M$6/($M$6-1))^2*(F10-(1/$M$6))^2,"-")</f>
        <v>6.2306839937376025E-3</v>
      </c>
      <c r="I10" s="38">
        <f>IF(B10&gt;$P$9,H10/H$59,"-")</f>
        <v>4.5274791544616895E-2</v>
      </c>
      <c r="J10" s="38">
        <f>IF(B10&gt;$P$9,J9+I10,"-")</f>
        <v>0.94445957601748198</v>
      </c>
      <c r="K10" s="19"/>
      <c r="L10" s="13"/>
      <c r="M10" s="13"/>
      <c r="N10" s="13"/>
      <c r="O10" s="13"/>
      <c r="P10" s="39"/>
      <c r="Q10" s="13"/>
    </row>
    <row r="11" spans="1:43" ht="17.25" customHeight="1" x14ac:dyDescent="0.25">
      <c r="A11" s="3">
        <v>6</v>
      </c>
      <c r="B11" s="35">
        <v>0.105161</v>
      </c>
      <c r="C11" s="9">
        <f t="shared" si="0"/>
        <v>4.5635920436082895E-2</v>
      </c>
      <c r="D11" s="13"/>
      <c r="E11" s="28">
        <v>6</v>
      </c>
      <c r="F11" s="29">
        <f>IF(B11&gt;$P$9,B11,"-")</f>
        <v>0.105161</v>
      </c>
      <c r="G11" s="30">
        <f>IF(B11&gt;$P$9,C11,"-")</f>
        <v>4.5635920436082895E-2</v>
      </c>
      <c r="H11" s="31">
        <f>IF(B11&gt;$P$9,($M$6/($M$6-1))^2*(F11-(1/$M$6))^2,"-")</f>
        <v>4.1585086822500004E-3</v>
      </c>
      <c r="I11" s="38">
        <f>IF(B11&gt;$P$9,H11/H$59,"-")</f>
        <v>3.0217487183523059E-2</v>
      </c>
      <c r="J11" s="38">
        <f>IF(B11&gt;$P$9,J10+I11,"-")</f>
        <v>0.974677063201005</v>
      </c>
      <c r="K11" s="19"/>
      <c r="L11" s="13"/>
      <c r="M11" s="13"/>
      <c r="N11" s="13"/>
      <c r="O11" s="13"/>
      <c r="P11" s="13"/>
      <c r="Q11" s="13"/>
    </row>
    <row r="12" spans="1:43" ht="13.8" x14ac:dyDescent="0.25">
      <c r="A12" s="3">
        <v>7</v>
      </c>
      <c r="B12" s="35">
        <v>7.6100000000000001E-2</v>
      </c>
      <c r="C12" s="9">
        <f t="shared" si="0"/>
        <v>3.3024538994360156E-2</v>
      </c>
      <c r="D12" s="13"/>
      <c r="E12" s="28">
        <v>7</v>
      </c>
      <c r="F12" s="29">
        <f>IF(B12&gt;$P$9,B12,"-")</f>
        <v>7.6100000000000001E-2</v>
      </c>
      <c r="G12" s="30">
        <f>IF(B12&gt;$P$9,C12,"-")</f>
        <v>3.3024538994360156E-2</v>
      </c>
      <c r="H12" s="31">
        <f>IF(B12&gt;$P$9,($M$6/($M$6-1))^2*(F12-(1/$M$6))^2,"-")</f>
        <v>1.1631200206611569E-3</v>
      </c>
      <c r="I12" s="38">
        <f>IF(B12&gt;$P$9,H12/H$59,"-")</f>
        <v>8.4517232024176533E-3</v>
      </c>
      <c r="J12" s="38">
        <f>IF(B12&gt;$P$9,J11+I12,"-")</f>
        <v>0.98312878640342261</v>
      </c>
      <c r="K12" s="19"/>
      <c r="L12" s="2" t="s">
        <v>11</v>
      </c>
      <c r="M12" s="2"/>
      <c r="N12" s="2"/>
      <c r="O12" s="2"/>
      <c r="P12" s="2"/>
      <c r="Q12" s="13"/>
    </row>
    <row r="13" spans="1:43" ht="13.8" x14ac:dyDescent="0.25">
      <c r="A13" s="3">
        <v>8</v>
      </c>
      <c r="B13" s="35">
        <v>7.4252100000000001E-2</v>
      </c>
      <c r="C13" s="9">
        <f t="shared" si="0"/>
        <v>3.22226198667954E-2</v>
      </c>
      <c r="D13" s="13"/>
      <c r="E13" s="28">
        <v>8</v>
      </c>
      <c r="F13" s="29">
        <f>IF(B13&gt;$P$9,B13,"-")</f>
        <v>7.4252100000000001E-2</v>
      </c>
      <c r="G13" s="30">
        <f>IF(B13&gt;$P$9,C13,"-")</f>
        <v>3.22226198667954E-2</v>
      </c>
      <c r="H13" s="31">
        <f>IF(B13&gt;$P$9,($M$6/($M$6-1))^2*(F13-(1/$M$6))^2,"-")</f>
        <v>1.0350794080225001E-3</v>
      </c>
      <c r="I13" s="38">
        <f>IF(B13&gt;$P$9,H13/H$59,"-")</f>
        <v>7.5213258251334335E-3</v>
      </c>
      <c r="J13" s="38">
        <f>IF(B13&gt;$P$9,J12+I13,"-")</f>
        <v>0.99065011222855603</v>
      </c>
      <c r="K13" s="19"/>
      <c r="L13" s="19"/>
      <c r="M13" s="19"/>
      <c r="N13" s="19"/>
      <c r="O13" s="19"/>
      <c r="P13" s="19"/>
      <c r="Q13" s="13"/>
    </row>
    <row r="14" spans="1:43" ht="13.8" x14ac:dyDescent="0.25">
      <c r="A14" s="3">
        <v>9</v>
      </c>
      <c r="B14" s="35">
        <v>6.4131099999999996E-2</v>
      </c>
      <c r="C14" s="9">
        <f t="shared" si="0"/>
        <v>2.7830486369266893E-2</v>
      </c>
      <c r="D14" s="13"/>
      <c r="E14" s="28">
        <v>9</v>
      </c>
      <c r="F14" s="29">
        <f>IF(B14&gt;$P$9,B14,"-")</f>
        <v>6.4131099999999996E-2</v>
      </c>
      <c r="G14" s="30">
        <f>IF(B14&gt;$P$9,C14,"-")</f>
        <v>2.7830486369266893E-2</v>
      </c>
      <c r="H14" s="31">
        <f>IF(B14&gt;$P$9,($M$6/($M$6-1))^2*(F14-(1/$M$6))^2,"-")</f>
        <v>4.6619738684729319E-4</v>
      </c>
      <c r="I14" s="38">
        <f>IF(B14&gt;$P$9,H14/H$59,"-")</f>
        <v>3.3875878682614532E-3</v>
      </c>
      <c r="J14" s="38">
        <f>IF(B14&gt;$P$9,J13+I14,"-")</f>
        <v>0.99403770009681747</v>
      </c>
      <c r="K14" s="19"/>
      <c r="L14" s="19"/>
      <c r="M14" s="19"/>
      <c r="N14" s="19"/>
      <c r="O14" s="19"/>
      <c r="P14" s="19"/>
      <c r="Q14" s="13"/>
    </row>
    <row r="15" spans="1:43" ht="13.8" x14ac:dyDescent="0.25">
      <c r="A15" s="3">
        <v>10</v>
      </c>
      <c r="B15" s="35">
        <v>6.1863700000000001E-2</v>
      </c>
      <c r="C15" s="9">
        <f t="shared" si="0"/>
        <v>2.6846520012948731E-2</v>
      </c>
      <c r="D15" s="13"/>
      <c r="E15" s="28">
        <v>10</v>
      </c>
      <c r="F15" s="29">
        <f>IF(B15&gt;$P$9,B15,"-")</f>
        <v>6.1863700000000001E-2</v>
      </c>
      <c r="G15" s="30">
        <f>IF(B15&gt;$P$9,C15,"-")</f>
        <v>2.6846520012948731E-2</v>
      </c>
      <c r="H15" s="31">
        <f>IF(B15&gt;$P$9,($M$6/($M$6-1))^2*(F15-(1/$M$6))^2,"-")</f>
        <v>3.6945225784712813E-4</v>
      </c>
      <c r="I15" s="38">
        <f>IF(B15&gt;$P$9,H15/H$59,"-")</f>
        <v>2.6845967435563719E-3</v>
      </c>
      <c r="J15" s="38">
        <f>IF(B15&gt;$P$9,J14+I15,"-")</f>
        <v>0.99672229684037383</v>
      </c>
      <c r="K15" s="19"/>
      <c r="L15" s="19"/>
      <c r="M15" s="19"/>
      <c r="N15" s="19"/>
      <c r="O15" s="19"/>
      <c r="P15" s="19"/>
      <c r="Q15" s="13"/>
    </row>
    <row r="16" spans="1:43" ht="13.8" x14ac:dyDescent="0.25">
      <c r="A16" s="3">
        <v>11</v>
      </c>
      <c r="B16" s="35">
        <v>5.6925999999999997E-2</v>
      </c>
      <c r="C16" s="9">
        <f t="shared" si="0"/>
        <v>2.4703743847476294E-2</v>
      </c>
      <c r="D16" s="13"/>
      <c r="E16" s="28">
        <v>11</v>
      </c>
      <c r="F16" s="29">
        <f>IF(B16&gt;$P$9,B16,"-")</f>
        <v>5.6925999999999997E-2</v>
      </c>
      <c r="G16" s="30">
        <f>IF(B16&gt;$P$9,C16,"-")</f>
        <v>2.4703743847476294E-2</v>
      </c>
      <c r="H16" s="31">
        <f>IF(B16&gt;$P$9,($M$6/($M$6-1))^2*(F16-(1/$M$6))^2,"-")</f>
        <v>1.9765548099999993E-4</v>
      </c>
      <c r="I16" s="38">
        <f>IF(B16&gt;$P$9,H16/H$59,"-")</f>
        <v>1.4362485256707517E-3</v>
      </c>
      <c r="J16" s="38">
        <f>IF(B16&gt;$P$9,J15+I16,"-")</f>
        <v>0.99815854536604454</v>
      </c>
      <c r="K16" s="19"/>
      <c r="L16" s="19"/>
      <c r="M16" s="19"/>
      <c r="N16" s="19"/>
      <c r="O16" s="19"/>
      <c r="P16" s="19"/>
      <c r="Q16" s="13"/>
    </row>
    <row r="17" spans="1:17" ht="13.8" x14ac:dyDescent="0.25">
      <c r="A17" s="3">
        <v>12</v>
      </c>
      <c r="B17" s="35">
        <v>5.5230500000000002E-2</v>
      </c>
      <c r="C17" s="9">
        <f t="shared" si="0"/>
        <v>2.3967960590381192E-2</v>
      </c>
      <c r="D17" s="13"/>
      <c r="E17" s="28">
        <v>12</v>
      </c>
      <c r="F17" s="29">
        <f>IF(B17&gt;$P$9,B17,"-")</f>
        <v>5.5230500000000002E-2</v>
      </c>
      <c r="G17" s="30">
        <f>IF(B17&gt;$P$9,C17,"-")</f>
        <v>2.3967960590381192E-2</v>
      </c>
      <c r="H17" s="31">
        <f>IF(B17&gt;$P$9,($M$6/($M$6-1))^2*(F17-(1/$M$6))^2,"-")</f>
        <v>1.5095640682283065E-4</v>
      </c>
      <c r="I17" s="38">
        <f>IF(B17&gt;$P$9,H17/H$59,"-")</f>
        <v>1.0969132535203758E-3</v>
      </c>
      <c r="J17" s="38">
        <f>IF(B17&gt;$P$9,J16+I17,"-")</f>
        <v>0.99925545861956488</v>
      </c>
      <c r="K17" s="19"/>
      <c r="L17" s="40" t="s">
        <v>15</v>
      </c>
      <c r="M17" s="40"/>
      <c r="N17" s="40"/>
      <c r="O17" s="40"/>
      <c r="P17" s="40"/>
      <c r="Q17" s="13"/>
    </row>
    <row r="18" spans="1:17" ht="13.8" x14ac:dyDescent="0.25">
      <c r="A18" s="3">
        <v>13</v>
      </c>
      <c r="B18" s="35">
        <v>5.1144500000000002E-2</v>
      </c>
      <c r="C18" s="9">
        <f t="shared" si="0"/>
        <v>2.2194790204954705E-2</v>
      </c>
      <c r="D18" s="13"/>
      <c r="E18" s="28">
        <v>13</v>
      </c>
      <c r="F18" s="29">
        <f>IF(B18&gt;$P$9,B18,"-")</f>
        <v>5.1144500000000002E-2</v>
      </c>
      <c r="G18" s="30">
        <f>IF(B18&gt;$P$9,C18,"-")</f>
        <v>2.2194790204954705E-2</v>
      </c>
      <c r="H18" s="31">
        <f>IF(B18&gt;$P$9,($M$6/($M$6-1))^2*(F18-(1/$M$6))^2,"-")</f>
        <v>6.4235488950929804E-5</v>
      </c>
      <c r="I18" s="38">
        <f>IF(B18&gt;$P$9,H18/H$59,"-")</f>
        <v>4.6676229687510069E-4</v>
      </c>
      <c r="J18" s="38">
        <f>IF(B18&gt;$P$9,J17+I18,"-")</f>
        <v>0.99972222091644003</v>
      </c>
      <c r="K18" s="19"/>
      <c r="L18" s="40"/>
      <c r="M18" s="40"/>
      <c r="N18" s="40"/>
      <c r="O18" s="40"/>
      <c r="P18" s="40"/>
      <c r="Q18" s="13"/>
    </row>
    <row r="19" spans="1:17" ht="13.8" customHeight="1" x14ac:dyDescent="0.25">
      <c r="A19" s="3">
        <v>14</v>
      </c>
      <c r="B19" s="35">
        <v>4.8162499999999997E-2</v>
      </c>
      <c r="C19" s="9">
        <f t="shared" si="0"/>
        <v>2.0900714314269001E-2</v>
      </c>
      <c r="D19" s="13"/>
      <c r="E19" s="28">
        <v>14</v>
      </c>
      <c r="F19" s="29">
        <f>IF(B19&gt;$P$9,B19,"-")</f>
        <v>4.8162499999999997E-2</v>
      </c>
      <c r="G19" s="30">
        <f>IF(B19&gt;$P$9,C19,"-")</f>
        <v>2.0900714314269001E-2</v>
      </c>
      <c r="H19" s="31">
        <f>IF(B19&gt;$P$9,($M$6/($M$6-1))^2*(F19-(1/$M$6))^2,"-")</f>
        <v>2.3982167161673533E-5</v>
      </c>
      <c r="I19" s="38">
        <f>IF(B19&gt;$P$9,H19/H$59,"-")</f>
        <v>1.7426459440476199E-4</v>
      </c>
      <c r="J19" s="38">
        <f>IF(B19&gt;$P$9,J18+I19,"-")</f>
        <v>0.99989648551084476</v>
      </c>
      <c r="K19" s="19"/>
      <c r="L19" s="41"/>
      <c r="M19" s="41"/>
      <c r="N19" s="13"/>
      <c r="O19" s="41"/>
      <c r="P19" s="41"/>
      <c r="Q19" s="13"/>
    </row>
    <row r="20" spans="1:17" ht="15" customHeight="1" x14ac:dyDescent="0.25">
      <c r="A20" s="3">
        <v>15</v>
      </c>
      <c r="B20" s="35">
        <v>4.7038900000000002E-2</v>
      </c>
      <c r="C20" s="9">
        <f t="shared" si="0"/>
        <v>2.0413114156396951E-2</v>
      </c>
      <c r="D20" s="13"/>
      <c r="E20" s="28">
        <v>15</v>
      </c>
      <c r="F20" s="29">
        <f>IF(B20&gt;$P$9,B20,"-")</f>
        <v>4.7038900000000002E-2</v>
      </c>
      <c r="G20" s="30">
        <f>IF(B20&gt;$P$9,C20,"-")</f>
        <v>2.0413114156396951E-2</v>
      </c>
      <c r="H20" s="31">
        <f>IF(B20&gt;$P$9,($M$6/($M$6-1))^2*(F20-(1/$M$6))^2,"-")</f>
        <v>1.3856904727458697E-5</v>
      </c>
      <c r="I20" s="38">
        <f>IF(B20&gt;$P$9,H20/H$59,"-")</f>
        <v>1.0069014471282297E-4</v>
      </c>
      <c r="J20" s="38">
        <f>IF(B20&gt;$P$9,J19+I20,"-")</f>
        <v>0.99999717565555757</v>
      </c>
      <c r="L20" s="41"/>
      <c r="M20" s="41"/>
      <c r="N20" s="13"/>
      <c r="O20" s="41"/>
      <c r="P20" s="41"/>
      <c r="Q20" s="13"/>
    </row>
    <row r="21" spans="1:17" ht="14.25" customHeight="1" x14ac:dyDescent="0.25">
      <c r="A21" s="3">
        <v>16</v>
      </c>
      <c r="B21" s="35">
        <v>4.4074599999999999E-2</v>
      </c>
      <c r="C21" s="9">
        <f t="shared" si="0"/>
        <v>1.9126719400273665E-2</v>
      </c>
      <c r="D21" s="13"/>
      <c r="E21" s="28">
        <v>16</v>
      </c>
      <c r="F21" s="29">
        <f>IF(B21&gt;$P$9,B21,"-")</f>
        <v>4.4074599999999999E-2</v>
      </c>
      <c r="G21" s="30">
        <f>IF(B21&gt;$P$9,C21,"-")</f>
        <v>1.9126719400273665E-2</v>
      </c>
      <c r="H21" s="31">
        <f>IF(B21&gt;$P$9,($M$6/($M$6-1))^2*(F21-(1/$M$6))^2,"-")</f>
        <v>3.8868423479338804E-7</v>
      </c>
      <c r="I21" s="38">
        <f>IF(B21&gt;$P$9,H21/H$59,"-")</f>
        <v>2.824344441900238E-6</v>
      </c>
      <c r="J21" s="38">
        <f>IF(B21&gt;$P$9,J20+I21,"-")</f>
        <v>0.99999999999999944</v>
      </c>
      <c r="L21" s="42" t="s">
        <v>16</v>
      </c>
      <c r="M21" s="42"/>
      <c r="N21" s="13"/>
      <c r="O21" s="13"/>
      <c r="P21" s="13"/>
      <c r="Q21" s="13"/>
    </row>
    <row r="22" spans="1:17" ht="14.25" customHeight="1" x14ac:dyDescent="0.25">
      <c r="A22" s="3">
        <v>17</v>
      </c>
      <c r="B22" s="35">
        <v>4.3431400000000002E-2</v>
      </c>
      <c r="C22" s="9">
        <f t="shared" si="0"/>
        <v>1.8847594781598604E-2</v>
      </c>
      <c r="D22" s="13"/>
      <c r="E22" s="28">
        <v>17</v>
      </c>
      <c r="F22" s="29" t="str">
        <f>IF(B22&gt;$P$9,B22,"-")</f>
        <v>-</v>
      </c>
      <c r="G22" s="30" t="str">
        <f>IF(B22&gt;$P$9,C22,"-")</f>
        <v>-</v>
      </c>
      <c r="H22" s="31" t="str">
        <f>IF(B22&gt;$P$9,($M$6/($M$6-1))^2*(F22-(1/$M$6))^2,"-")</f>
        <v>-</v>
      </c>
      <c r="I22" s="30" t="str">
        <f>IF(B22&gt;$P$9,H22/H$59,"-")</f>
        <v>-</v>
      </c>
      <c r="J22" s="30" t="str">
        <f>IF(B22&gt;$P$9,J21+I22,"-")</f>
        <v>-</v>
      </c>
      <c r="K22" s="19"/>
      <c r="L22" s="42"/>
      <c r="M22" s="42"/>
      <c r="N22" s="13"/>
      <c r="O22" s="13"/>
      <c r="P22" s="13"/>
      <c r="Q22" s="13"/>
    </row>
    <row r="23" spans="1:17" ht="15.6" x14ac:dyDescent="0.25">
      <c r="A23" s="3">
        <v>18</v>
      </c>
      <c r="B23" s="35">
        <v>4.1071799999999999E-2</v>
      </c>
      <c r="C23" s="9">
        <f t="shared" si="0"/>
        <v>1.7823617091571108E-2</v>
      </c>
      <c r="D23" s="13"/>
      <c r="E23" s="28">
        <v>18</v>
      </c>
      <c r="F23" s="29" t="str">
        <f>IF(B23&gt;$P$9,B23,"-")</f>
        <v>-</v>
      </c>
      <c r="G23" s="30" t="str">
        <f>IF(B23&gt;$P$9,C23,"-")</f>
        <v>-</v>
      </c>
      <c r="H23" s="31" t="str">
        <f>IF(B23&gt;$P$9,($M$6/($M$6-1))^2*(F23-(1/$M$6))^2,"-")</f>
        <v>-</v>
      </c>
      <c r="I23" s="30" t="str">
        <f>IF(B23&gt;$P$9,H23/H$59,"-")</f>
        <v>-</v>
      </c>
      <c r="J23" s="30" t="str">
        <f>IF(B23&gt;$P$9,J22+I23,"-")</f>
        <v>-</v>
      </c>
      <c r="K23" s="19"/>
      <c r="L23" s="42"/>
      <c r="M23" s="42"/>
      <c r="N23" s="33"/>
      <c r="O23" s="33">
        <f>H59</f>
        <v>0.13761927512349686</v>
      </c>
      <c r="P23" s="13"/>
      <c r="Q23" s="13"/>
    </row>
    <row r="24" spans="1:17" ht="13.8" x14ac:dyDescent="0.25">
      <c r="A24" s="3">
        <v>19</v>
      </c>
      <c r="B24" s="35">
        <v>3.8371799999999998E-2</v>
      </c>
      <c r="C24" s="9">
        <f t="shared" si="0"/>
        <v>1.665191859899854E-2</v>
      </c>
      <c r="D24" s="13"/>
      <c r="E24" s="28">
        <v>19</v>
      </c>
      <c r="F24" s="29" t="str">
        <f>IF(B24&gt;$P$9,B24,"-")</f>
        <v>-</v>
      </c>
      <c r="G24" s="30" t="str">
        <f>IF(B24&gt;$P$9,C24,"-")</f>
        <v>-</v>
      </c>
      <c r="H24" s="31" t="str">
        <f>IF(B24&gt;$P$9,($M$6/($M$6-1))^2*(F24-(1/$M$6))^2,"-")</f>
        <v>-</v>
      </c>
      <c r="I24" s="30" t="str">
        <f>IF(B24&gt;$P$9,H24/H$59,"-")</f>
        <v>-</v>
      </c>
      <c r="J24" s="30" t="str">
        <f>IF(B24&gt;$P$9,J23+I24,"-")</f>
        <v>-</v>
      </c>
      <c r="L24" s="19"/>
      <c r="M24" s="19"/>
      <c r="N24" s="19"/>
      <c r="O24" s="19"/>
      <c r="P24" s="19"/>
      <c r="Q24" s="13"/>
    </row>
    <row r="25" spans="1:17" ht="15.6" x14ac:dyDescent="0.25">
      <c r="A25" s="3">
        <v>20</v>
      </c>
      <c r="B25" s="35">
        <v>3.7876899999999998E-2</v>
      </c>
      <c r="C25" s="9">
        <f t="shared" si="0"/>
        <v>1.6437150604934034E-2</v>
      </c>
      <c r="D25" s="13"/>
      <c r="E25" s="28">
        <v>20</v>
      </c>
      <c r="F25" s="29" t="str">
        <f>IF(B25&gt;$P$9,B25,"-")</f>
        <v>-</v>
      </c>
      <c r="G25" s="30" t="str">
        <f>IF(B25&gt;$P$9,C25,"-")</f>
        <v>-</v>
      </c>
      <c r="H25" s="31" t="str">
        <f>IF(B25&gt;$P$9,($M$6/($M$6-1))^2*(F25-(1/$M$6))^2,"-")</f>
        <v>-</v>
      </c>
      <c r="I25" s="30" t="str">
        <f>IF(B25&gt;$P$9,H25/H$59,"-")</f>
        <v>-</v>
      </c>
      <c r="J25" s="30" t="str">
        <f>IF(B25&gt;$P$9,J24+I25,"-")</f>
        <v>-</v>
      </c>
      <c r="M25" s="33"/>
      <c r="N25" s="33"/>
      <c r="O25" s="33"/>
      <c r="P25" s="19"/>
      <c r="Q25" s="13"/>
    </row>
    <row r="26" spans="1:17" ht="15" customHeight="1" x14ac:dyDescent="0.25">
      <c r="A26" s="3">
        <v>21</v>
      </c>
      <c r="B26" s="35">
        <v>3.6005700000000002E-2</v>
      </c>
      <c r="C26" s="9">
        <f t="shared" si="0"/>
        <v>1.562512015334078E-2</v>
      </c>
      <c r="D26" s="13"/>
      <c r="E26" s="28">
        <v>21</v>
      </c>
      <c r="F26" s="29" t="str">
        <f>IF(B26&gt;$P$9,B26,"-")</f>
        <v>-</v>
      </c>
      <c r="G26" s="30" t="str">
        <f>IF(B26&gt;$P$9,C26,"-")</f>
        <v>-</v>
      </c>
      <c r="H26" s="31" t="str">
        <f>IF(B26&gt;$P$9,($M$6/($M$6-1))^2*(F26-(1/$M$6))^2,"-")</f>
        <v>-</v>
      </c>
      <c r="I26" s="30" t="str">
        <f>IF(B26&gt;$P$9,H26/H$59,"-")</f>
        <v>-</v>
      </c>
      <c r="J26" s="30" t="str">
        <f>IF(B26&gt;$P$9,J25+I26,"-")</f>
        <v>-</v>
      </c>
      <c r="L26" s="13"/>
      <c r="M26" s="13"/>
      <c r="N26" s="13"/>
      <c r="O26" s="13"/>
      <c r="P26" s="13"/>
      <c r="Q26" s="13"/>
    </row>
    <row r="27" spans="1:17" ht="14.25" customHeight="1" x14ac:dyDescent="0.25">
      <c r="A27" s="3">
        <v>22</v>
      </c>
      <c r="B27" s="35">
        <v>3.4997300000000002E-2</v>
      </c>
      <c r="C27" s="9">
        <f t="shared" si="0"/>
        <v>1.5187512464485161E-2</v>
      </c>
      <c r="D27" s="13"/>
      <c r="E27" s="28">
        <v>22</v>
      </c>
      <c r="F27" s="29" t="str">
        <f>IF(B27&gt;$P$9,B27,"-")</f>
        <v>-</v>
      </c>
      <c r="G27" s="30" t="str">
        <f>IF(B27&gt;$P$9,C27,"-")</f>
        <v>-</v>
      </c>
      <c r="H27" s="31" t="str">
        <f>IF(B27&gt;$P$9,($M$6/($M$6-1))^2*(F27-(1/$M$6))^2,"-")</f>
        <v>-</v>
      </c>
      <c r="I27" s="30" t="str">
        <f>IF(B27&gt;$P$9,H27/H$59,"-")</f>
        <v>-</v>
      </c>
      <c r="J27" s="30" t="str">
        <f>IF(B27&gt;$P$9,J26+I27,"-")</f>
        <v>-</v>
      </c>
      <c r="L27" s="43"/>
      <c r="M27" s="43"/>
      <c r="N27" s="43"/>
      <c r="O27" s="43"/>
      <c r="P27" s="43"/>
      <c r="Q27" s="13"/>
    </row>
    <row r="28" spans="1:17" ht="13.8" x14ac:dyDescent="0.25">
      <c r="A28" s="3">
        <v>23</v>
      </c>
      <c r="B28" s="35">
        <v>3.3290100000000003E-2</v>
      </c>
      <c r="C28" s="9">
        <f t="shared" si="0"/>
        <v>1.4446651847255573E-2</v>
      </c>
      <c r="D28" s="13"/>
      <c r="E28" s="28">
        <v>23</v>
      </c>
      <c r="F28" s="29" t="str">
        <f>IF(B28&gt;$P$9,B28,"-")</f>
        <v>-</v>
      </c>
      <c r="G28" s="30" t="str">
        <f>IF(B28&gt;$P$9,C28,"-")</f>
        <v>-</v>
      </c>
      <c r="H28" s="31" t="str">
        <f>IF(B28&gt;$P$9,($M$6/($M$6-1))^2*(F28-(1/$M$6))^2,"-")</f>
        <v>-</v>
      </c>
      <c r="I28" s="30" t="str">
        <f>IF(B28&gt;$P$9,H28/H$59,"-")</f>
        <v>-</v>
      </c>
      <c r="J28" s="30" t="str">
        <f>IF(B28&gt;$P$9,J27+I28,"-")</f>
        <v>-</v>
      </c>
      <c r="L28" s="43"/>
      <c r="M28" s="43"/>
      <c r="N28" s="43"/>
      <c r="O28" s="43"/>
      <c r="P28" s="43"/>
      <c r="Q28" s="13"/>
    </row>
    <row r="29" spans="1:17" ht="13.8" customHeight="1" x14ac:dyDescent="0.25">
      <c r="A29" s="3">
        <v>24</v>
      </c>
      <c r="B29" s="35">
        <v>3.1488200000000001E-2</v>
      </c>
      <c r="C29" s="9">
        <f t="shared" si="0"/>
        <v>1.3664694990305013E-2</v>
      </c>
      <c r="D29" s="13"/>
      <c r="E29" s="28">
        <v>24</v>
      </c>
      <c r="F29" s="29" t="str">
        <f>IF(B29&gt;$P$9,B29,"-")</f>
        <v>-</v>
      </c>
      <c r="G29" s="30" t="str">
        <f>IF(B29&gt;$P$9,C29,"-")</f>
        <v>-</v>
      </c>
      <c r="H29" s="31" t="str">
        <f>IF(B29&gt;$P$9,($M$6/($M$6-1))^2*(F29-(1/$M$6))^2,"-")</f>
        <v>-</v>
      </c>
      <c r="I29" s="30" t="str">
        <f>IF(B29&gt;$P$9,H29/H$59,"-")</f>
        <v>-</v>
      </c>
      <c r="J29" s="30" t="str">
        <f>IF(B29&gt;$P$9,J28+I29,"-")</f>
        <v>-</v>
      </c>
      <c r="L29" s="13"/>
      <c r="M29" s="13"/>
      <c r="N29" s="13"/>
      <c r="O29" s="13"/>
      <c r="P29" s="13"/>
      <c r="Q29" s="13"/>
    </row>
    <row r="30" spans="1:17" ht="13.8" x14ac:dyDescent="0.25">
      <c r="A30" s="3">
        <v>25</v>
      </c>
      <c r="B30" s="35">
        <v>3.1023100000000001E-2</v>
      </c>
      <c r="C30" s="9">
        <f t="shared" si="0"/>
        <v>1.3462859075899272E-2</v>
      </c>
      <c r="D30" s="13"/>
      <c r="E30" s="28">
        <v>25</v>
      </c>
      <c r="F30" s="29" t="str">
        <f>IF(B30&gt;$P$9,B30,"-")</f>
        <v>-</v>
      </c>
      <c r="G30" s="30" t="str">
        <f>IF(B30&gt;$P$9,C30,"-")</f>
        <v>-</v>
      </c>
      <c r="H30" s="31" t="str">
        <f>IF(B30&gt;$P$9,($M$6/($M$6-1))^2*(F30-(1/$M$6))^2,"-")</f>
        <v>-</v>
      </c>
      <c r="I30" s="30" t="str">
        <f>IF(B30&gt;$P$9,H30/H$59,"-")</f>
        <v>-</v>
      </c>
      <c r="J30" s="30" t="str">
        <f>IF(B30&gt;$P$9,J29+I30,"-")</f>
        <v>-</v>
      </c>
      <c r="L30" s="13"/>
      <c r="M30" s="13"/>
      <c r="N30" s="13"/>
      <c r="O30" s="13"/>
      <c r="P30" s="13"/>
      <c r="Q30" s="13"/>
    </row>
    <row r="31" spans="1:17" ht="13.8" x14ac:dyDescent="0.25">
      <c r="A31" s="3">
        <v>26</v>
      </c>
      <c r="B31" s="35">
        <v>3.0221600000000001E-2</v>
      </c>
      <c r="C31" s="9">
        <f t="shared" si="0"/>
        <v>1.3115038208567081E-2</v>
      </c>
      <c r="D31" s="13"/>
      <c r="E31" s="28">
        <v>26</v>
      </c>
      <c r="F31" s="29" t="str">
        <f>IF(B31&gt;$P$9,B31,"-")</f>
        <v>-</v>
      </c>
      <c r="G31" s="30" t="str">
        <f>IF(B31&gt;$P$9,C31,"-")</f>
        <v>-</v>
      </c>
      <c r="H31" s="31" t="str">
        <f>IF(B31&gt;$P$9,($M$6/($M$6-1))^2*(F31-(1/$M$6))^2,"-")</f>
        <v>-</v>
      </c>
      <c r="I31" s="30" t="str">
        <f>IF(B31&gt;$P$9,H31/H$59,"-")</f>
        <v>-</v>
      </c>
      <c r="J31" s="30" t="str">
        <f>IF(B31&gt;$P$9,J30+I31,"-")</f>
        <v>-</v>
      </c>
      <c r="L31" s="13"/>
      <c r="M31" s="13"/>
      <c r="N31" s="13"/>
      <c r="O31" s="13"/>
      <c r="P31" s="13"/>
      <c r="Q31" s="13"/>
    </row>
    <row r="32" spans="1:17" ht="13.8" x14ac:dyDescent="0.25">
      <c r="A32" s="3">
        <v>27</v>
      </c>
      <c r="B32" s="35">
        <v>2.7859200000000001E-2</v>
      </c>
      <c r="C32" s="9">
        <f t="shared" si="0"/>
        <v>1.2089845423806551E-2</v>
      </c>
      <c r="D32" s="13"/>
      <c r="E32" s="28">
        <v>27</v>
      </c>
      <c r="F32" s="29" t="str">
        <f>IF(B32&gt;$P$9,B32,"-")</f>
        <v>-</v>
      </c>
      <c r="G32" s="30" t="str">
        <f>IF(B32&gt;$P$9,C32,"-")</f>
        <v>-</v>
      </c>
      <c r="H32" s="31" t="str">
        <f>IF(B32&gt;$P$9,($M$6/($M$6-1))^2*(F32-(1/$M$6))^2,"-")</f>
        <v>-</v>
      </c>
      <c r="I32" s="30" t="str">
        <f>IF(B32&gt;$P$9,H32/H$59,"-")</f>
        <v>-</v>
      </c>
      <c r="J32" s="30" t="str">
        <f>IF(B32&gt;$P$9,J31+I32,"-")</f>
        <v>-</v>
      </c>
      <c r="L32" s="13"/>
      <c r="M32" s="13"/>
      <c r="N32" s="13"/>
      <c r="O32" s="13"/>
      <c r="P32" s="13"/>
      <c r="Q32" s="13"/>
    </row>
    <row r="33" spans="1:17" ht="13.8" x14ac:dyDescent="0.25">
      <c r="A33" s="3">
        <v>28</v>
      </c>
      <c r="B33" s="35">
        <v>2.7353300000000001E-2</v>
      </c>
      <c r="C33" s="9">
        <f t="shared" si="0"/>
        <v>1.1870303843290823E-2</v>
      </c>
      <c r="D33" s="13"/>
      <c r="E33" s="28">
        <v>28</v>
      </c>
      <c r="F33" s="29" t="str">
        <f>IF(B33&gt;$P$9,B33,"-")</f>
        <v>-</v>
      </c>
      <c r="G33" s="30" t="str">
        <f>IF(B33&gt;$P$9,C33,"-")</f>
        <v>-</v>
      </c>
      <c r="H33" s="31" t="str">
        <f>IF(B33&gt;$P$9,($M$6/($M$6-1))^2*(F33-(1/$M$6))^2,"-")</f>
        <v>-</v>
      </c>
      <c r="I33" s="30" t="str">
        <f>IF(B33&gt;$P$9,H33/H$59,"-")</f>
        <v>-</v>
      </c>
      <c r="J33" s="30" t="str">
        <f>IF(B33&gt;$P$9,J32+I33,"-")</f>
        <v>-</v>
      </c>
      <c r="L33" s="13"/>
      <c r="M33" s="13"/>
      <c r="N33" s="13"/>
      <c r="O33" s="13"/>
      <c r="P33" s="13"/>
      <c r="Q33" s="13"/>
    </row>
    <row r="34" spans="1:17" ht="13.8" x14ac:dyDescent="0.25">
      <c r="A34" s="3">
        <v>29</v>
      </c>
      <c r="B34" s="35">
        <v>2.57591E-2</v>
      </c>
      <c r="C34" s="9">
        <f t="shared" si="0"/>
        <v>1.117848097778742E-2</v>
      </c>
      <c r="D34" s="13"/>
      <c r="E34" s="28">
        <v>29</v>
      </c>
      <c r="F34" s="29" t="str">
        <f>IF(B34&gt;$P$9,B34,"-")</f>
        <v>-</v>
      </c>
      <c r="G34" s="30" t="str">
        <f>IF(B34&gt;$P$9,C34,"-")</f>
        <v>-</v>
      </c>
      <c r="H34" s="31" t="str">
        <f>IF(B34&gt;$P$9,($M$6/($M$6-1))^2*(F34-(1/$M$6))^2,"-")</f>
        <v>-</v>
      </c>
      <c r="I34" s="30" t="str">
        <f>IF(B34&gt;$P$9,H34/H$59,"-")</f>
        <v>-</v>
      </c>
      <c r="J34" s="30" t="str">
        <f>IF(B34&gt;$P$9,J33+I34,"-")</f>
        <v>-</v>
      </c>
      <c r="L34" s="13"/>
      <c r="M34" s="13"/>
      <c r="N34" s="13"/>
      <c r="O34" s="13"/>
      <c r="P34" s="13"/>
      <c r="Q34" s="13"/>
    </row>
    <row r="35" spans="1:17" ht="13.8" x14ac:dyDescent="0.25">
      <c r="A35" s="3">
        <v>30</v>
      </c>
      <c r="B35" s="35">
        <v>2.4840000000000001E-2</v>
      </c>
      <c r="C35" s="9">
        <f t="shared" si="0"/>
        <v>1.0779626131667625E-2</v>
      </c>
      <c r="D35" s="13"/>
      <c r="E35" s="28">
        <v>30</v>
      </c>
      <c r="F35" s="29" t="str">
        <f>IF(B35&gt;$P$9,B35,"-")</f>
        <v>-</v>
      </c>
      <c r="G35" s="30" t="str">
        <f>IF(B35&gt;$P$9,C35,"-")</f>
        <v>-</v>
      </c>
      <c r="H35" s="31" t="str">
        <f>IF(B35&gt;$P$9,($M$6/($M$6-1))^2*(F35-(1/$M$6))^2,"-")</f>
        <v>-</v>
      </c>
      <c r="I35" s="30" t="str">
        <f>IF(B35&gt;$P$9,H35/H$59,"-")</f>
        <v>-</v>
      </c>
      <c r="J35" s="30" t="str">
        <f>IF(B35&gt;$P$9,J34+I35,"-")</f>
        <v>-</v>
      </c>
      <c r="L35" s="13"/>
      <c r="M35" s="13"/>
      <c r="N35" s="13"/>
      <c r="O35" s="13"/>
      <c r="P35" s="13"/>
      <c r="Q35" s="13"/>
    </row>
    <row r="36" spans="1:17" ht="13.8" x14ac:dyDescent="0.25">
      <c r="A36" s="3">
        <v>31</v>
      </c>
      <c r="B36" s="35">
        <v>2.2686600000000001E-2</v>
      </c>
      <c r="C36" s="9">
        <f t="shared" si="0"/>
        <v>9.8451314894803035E-3</v>
      </c>
      <c r="D36" s="13"/>
      <c r="E36" s="28">
        <v>31</v>
      </c>
      <c r="F36" s="29" t="str">
        <f>IF(B36&gt;$P$9,B36,"-")</f>
        <v>-</v>
      </c>
      <c r="G36" s="30" t="str">
        <f>IF(B36&gt;$P$9,C36,"-")</f>
        <v>-</v>
      </c>
      <c r="H36" s="31" t="str">
        <f>IF(B36&gt;$P$9,($M$6/($M$6-1))^2*(F36-(1/$M$6))^2,"-")</f>
        <v>-</v>
      </c>
      <c r="I36" s="30" t="str">
        <f>IF(B36&gt;$P$9,H36/H$59,"-")</f>
        <v>-</v>
      </c>
      <c r="J36" s="30" t="str">
        <f>IF(B36&gt;$P$9,J35+I36,"-")</f>
        <v>-</v>
      </c>
      <c r="L36" s="13"/>
      <c r="M36" s="13"/>
      <c r="N36" s="13"/>
      <c r="O36" s="13"/>
      <c r="P36" s="13"/>
      <c r="Q36" s="13"/>
    </row>
    <row r="37" spans="1:17" ht="13.8" x14ac:dyDescent="0.25">
      <c r="A37" s="3">
        <v>32</v>
      </c>
      <c r="B37" s="35">
        <v>2.1126599999999999E-2</v>
      </c>
      <c r="C37" s="9">
        <f t="shared" si="0"/>
        <v>9.168150138216152E-3</v>
      </c>
      <c r="D37" s="13"/>
      <c r="E37" s="28">
        <v>32</v>
      </c>
      <c r="F37" s="29" t="str">
        <f>IF(B37&gt;$P$9,B37,"-")</f>
        <v>-</v>
      </c>
      <c r="G37" s="30" t="str">
        <f>IF(B37&gt;$P$9,C37,"-")</f>
        <v>-</v>
      </c>
      <c r="H37" s="31" t="str">
        <f>IF(B37&gt;$P$9,($M$6/($M$6-1))^2*(F37-(1/$M$6))^2,"-")</f>
        <v>-</v>
      </c>
      <c r="I37" s="30" t="str">
        <f>IF(B37&gt;$P$9,H37/H$59,"-")</f>
        <v>-</v>
      </c>
      <c r="J37" s="30" t="str">
        <f>IF(B37&gt;$P$9,J36+I37,"-")</f>
        <v>-</v>
      </c>
      <c r="L37" s="13"/>
      <c r="M37" s="13"/>
      <c r="N37" s="13"/>
      <c r="O37" s="13"/>
      <c r="P37" s="13"/>
      <c r="Q37" s="13"/>
    </row>
    <row r="38" spans="1:17" ht="13.8" x14ac:dyDescent="0.25">
      <c r="A38" s="3">
        <v>33</v>
      </c>
      <c r="B38" s="35">
        <v>1.9482300000000001E-2</v>
      </c>
      <c r="C38" s="9">
        <f t="shared" si="0"/>
        <v>8.4545857562394605E-3</v>
      </c>
      <c r="D38" s="13"/>
      <c r="E38" s="28">
        <v>33</v>
      </c>
      <c r="F38" s="29" t="str">
        <f>IF(B38&gt;$P$9,B38,"-")</f>
        <v>-</v>
      </c>
      <c r="G38" s="30" t="str">
        <f>IF(B38&gt;$P$9,C38,"-")</f>
        <v>-</v>
      </c>
      <c r="H38" s="31" t="str">
        <f>IF(B38&gt;$P$9,($M$6/($M$6-1))^2*(F38-(1/$M$6))^2,"-")</f>
        <v>-</v>
      </c>
      <c r="I38" s="30" t="str">
        <f>IF(B38&gt;$P$9,H38/H$59,"-")</f>
        <v>-</v>
      </c>
      <c r="J38" s="30" t="str">
        <f>IF(B38&gt;$P$9,J37+I38,"-")</f>
        <v>-</v>
      </c>
      <c r="L38" s="13"/>
      <c r="M38" s="13"/>
      <c r="N38" s="13"/>
      <c r="O38" s="13"/>
      <c r="P38" s="13"/>
      <c r="Q38" s="13"/>
    </row>
    <row r="39" spans="1:17" ht="13.8" x14ac:dyDescent="0.25">
      <c r="A39" s="3">
        <v>34</v>
      </c>
      <c r="B39" s="35">
        <v>1.8419700000000001E-2</v>
      </c>
      <c r="C39" s="9">
        <f t="shared" si="0"/>
        <v>7.9934573050514553E-3</v>
      </c>
      <c r="D39" s="13"/>
      <c r="E39" s="28">
        <v>34</v>
      </c>
      <c r="F39" s="29" t="str">
        <f>IF(B39&gt;$P$9,B39,"-")</f>
        <v>-</v>
      </c>
      <c r="G39" s="30" t="str">
        <f>IF(B39&gt;$P$9,C39,"-")</f>
        <v>-</v>
      </c>
      <c r="H39" s="31" t="str">
        <f>IF(B39&gt;$P$9,($M$6/($M$6-1))^2*(F39-(1/$M$6))^2,"-")</f>
        <v>-</v>
      </c>
      <c r="I39" s="30" t="str">
        <f>IF(B39&gt;$P$9,H39/H$59,"-")</f>
        <v>-</v>
      </c>
      <c r="J39" s="30" t="str">
        <f>IF(B39&gt;$P$9,J38+I39,"-")</f>
        <v>-</v>
      </c>
      <c r="L39" s="13"/>
      <c r="M39" s="13"/>
      <c r="N39" s="13"/>
      <c r="O39" s="13"/>
      <c r="P39" s="13"/>
      <c r="Q39" s="13"/>
    </row>
    <row r="40" spans="1:17" ht="13.8" x14ac:dyDescent="0.25">
      <c r="A40" s="3">
        <v>35</v>
      </c>
      <c r="B40" s="35">
        <v>1.7595199999999998E-2</v>
      </c>
      <c r="C40" s="9">
        <f t="shared" si="0"/>
        <v>7.6356553024121646E-3</v>
      </c>
      <c r="D40" s="13"/>
      <c r="E40" s="28">
        <v>35</v>
      </c>
      <c r="F40" s="29" t="str">
        <f>IF(B40&gt;$P$9,B40,"-")</f>
        <v>-</v>
      </c>
      <c r="G40" s="30" t="str">
        <f>IF(B40&gt;$P$9,C40,"-")</f>
        <v>-</v>
      </c>
      <c r="H40" s="31" t="str">
        <f>IF(B40&gt;$P$9,($M$6/($M$6-1))^2*(F40-(1/$M$6))^2,"-")</f>
        <v>-</v>
      </c>
      <c r="I40" s="30" t="str">
        <f>IF(B40&gt;$P$9,H40/H$59,"-")</f>
        <v>-</v>
      </c>
      <c r="J40" s="30" t="str">
        <f>IF(B40&gt;$P$9,J39+I40,"-")</f>
        <v>-</v>
      </c>
      <c r="L40" s="13"/>
      <c r="M40" s="13"/>
      <c r="N40" s="13"/>
      <c r="O40" s="13"/>
      <c r="P40" s="13"/>
      <c r="Q40" s="13"/>
    </row>
    <row r="41" spans="1:17" ht="13.8" x14ac:dyDescent="0.25">
      <c r="A41" s="3">
        <v>36</v>
      </c>
      <c r="B41" s="35">
        <v>1.6885000000000001E-2</v>
      </c>
      <c r="C41" s="9">
        <f t="shared" si="0"/>
        <v>7.3274552026251147E-3</v>
      </c>
      <c r="D41" s="13"/>
      <c r="E41" s="28">
        <v>36</v>
      </c>
      <c r="F41" s="29" t="str">
        <f>IF(B41&gt;$P$9,B41,"-")</f>
        <v>-</v>
      </c>
      <c r="G41" s="30" t="str">
        <f>IF(B41&gt;$P$9,C41,"-")</f>
        <v>-</v>
      </c>
      <c r="H41" s="31" t="str">
        <f>IF(B41&gt;$P$9,($M$6/($M$6-1))^2*(F41-(1/$M$6))^2,"-")</f>
        <v>-</v>
      </c>
      <c r="I41" s="30" t="str">
        <f>IF(B41&gt;$P$9,H41/H$59,"-")</f>
        <v>-</v>
      </c>
      <c r="J41" s="30" t="str">
        <f>IF(B41&gt;$P$9,J40+I41,"-")</f>
        <v>-</v>
      </c>
      <c r="L41" s="13"/>
      <c r="M41" s="13"/>
      <c r="N41" s="13"/>
      <c r="O41" s="13"/>
      <c r="P41" s="13"/>
      <c r="Q41" s="13"/>
    </row>
    <row r="42" spans="1:17" ht="13.8" x14ac:dyDescent="0.25">
      <c r="A42" s="3">
        <v>37</v>
      </c>
      <c r="B42" s="35">
        <v>1.51652E-2</v>
      </c>
      <c r="C42" s="9">
        <f t="shared" si="0"/>
        <v>6.5811266590968549E-3</v>
      </c>
      <c r="D42" s="13"/>
      <c r="E42" s="28">
        <v>37</v>
      </c>
      <c r="F42" s="29" t="str">
        <f>IF(B42&gt;$P$9,B42,"-")</f>
        <v>-</v>
      </c>
      <c r="G42" s="30" t="str">
        <f>IF(B42&gt;$P$9,C42,"-")</f>
        <v>-</v>
      </c>
      <c r="H42" s="31" t="str">
        <f>IF(B42&gt;$P$9,($M$6/($M$6-1))^2*(F42-(1/$M$6))^2,"-")</f>
        <v>-</v>
      </c>
      <c r="I42" s="30" t="str">
        <f>IF(B42&gt;$P$9,H42/H$59,"-")</f>
        <v>-</v>
      </c>
      <c r="J42" s="30" t="str">
        <f>IF(B42&gt;$P$9,J41+I42,"-")</f>
        <v>-</v>
      </c>
      <c r="L42" s="13"/>
      <c r="M42" s="13"/>
      <c r="N42" s="13"/>
      <c r="O42" s="13"/>
      <c r="P42" s="13"/>
      <c r="Q42" s="13"/>
    </row>
    <row r="43" spans="1:17" ht="13.8" x14ac:dyDescent="0.25">
      <c r="A43" s="3">
        <v>38</v>
      </c>
      <c r="B43" s="35">
        <v>1.43158E-2</v>
      </c>
      <c r="C43" s="9">
        <f t="shared" si="0"/>
        <v>6.2125189925816178E-3</v>
      </c>
      <c r="D43" s="13"/>
      <c r="E43" s="28">
        <v>38</v>
      </c>
      <c r="F43" s="29" t="str">
        <f>IF(B43&gt;$P$9,B43,"-")</f>
        <v>-</v>
      </c>
      <c r="G43" s="30" t="str">
        <f>IF(B43&gt;$P$9,C43,"-")</f>
        <v>-</v>
      </c>
      <c r="H43" s="31" t="str">
        <f>IF(B43&gt;$P$9,($M$6/($M$6-1))^2*(F43-(1/$M$6))^2,"-")</f>
        <v>-</v>
      </c>
      <c r="I43" s="30" t="str">
        <f>IF(B43&gt;$P$9,H43/H$59,"-")</f>
        <v>-</v>
      </c>
      <c r="J43" s="30" t="str">
        <f>IF(B43&gt;$P$9,J42+I43,"-")</f>
        <v>-</v>
      </c>
      <c r="L43" s="13"/>
      <c r="M43" s="13"/>
      <c r="N43" s="13"/>
      <c r="O43" s="13"/>
      <c r="P43" s="13"/>
      <c r="Q43" s="13"/>
    </row>
    <row r="44" spans="1:17" ht="13.8" x14ac:dyDescent="0.25">
      <c r="A44" s="3">
        <v>39</v>
      </c>
      <c r="B44" s="35">
        <v>1.3479E-2</v>
      </c>
      <c r="C44" s="9">
        <f t="shared" si="0"/>
        <v>5.8493792523650525E-3</v>
      </c>
      <c r="D44" s="13"/>
      <c r="E44" s="28">
        <v>39</v>
      </c>
      <c r="F44" s="29" t="str">
        <f>IF(B44&gt;$P$9,B44,"-")</f>
        <v>-</v>
      </c>
      <c r="G44" s="30" t="str">
        <f>IF(B44&gt;$P$9,C44,"-")</f>
        <v>-</v>
      </c>
      <c r="H44" s="31" t="str">
        <f>IF(B44&gt;$P$9,($M$6/($M$6-1))^2*(F44-(1/$M$6))^2,"-")</f>
        <v>-</v>
      </c>
      <c r="I44" s="30" t="str">
        <f>IF(B44&gt;$P$9,H44/H$59,"-")</f>
        <v>-</v>
      </c>
      <c r="J44" s="30" t="str">
        <f>IF(B44&gt;$P$9,J43+I44,"-")</f>
        <v>-</v>
      </c>
      <c r="L44" s="13"/>
      <c r="M44" s="13"/>
      <c r="N44" s="13"/>
      <c r="O44" s="13"/>
      <c r="P44" s="13"/>
      <c r="Q44" s="13"/>
    </row>
    <row r="45" spans="1:17" ht="13.8" x14ac:dyDescent="0.25">
      <c r="A45" s="3">
        <v>40</v>
      </c>
      <c r="B45" s="35">
        <v>1.3134399999999999E-2</v>
      </c>
      <c r="C45" s="9">
        <f t="shared" si="0"/>
        <v>5.6998358077204204E-3</v>
      </c>
      <c r="D45" s="13"/>
      <c r="E45" s="28">
        <v>40</v>
      </c>
      <c r="F45" s="29" t="str">
        <f>IF(B45&gt;$P$9,B45,"-")</f>
        <v>-</v>
      </c>
      <c r="G45" s="30" t="str">
        <f>IF(B45&gt;$P$9,C45,"-")</f>
        <v>-</v>
      </c>
      <c r="H45" s="31" t="str">
        <f>IF(B45&gt;$P$9,($M$6/($M$6-1))^2*(F45-(1/$M$6))^2,"-")</f>
        <v>-</v>
      </c>
      <c r="I45" s="30" t="str">
        <f>IF(B45&gt;$P$9,H45/H$59,"-")</f>
        <v>-</v>
      </c>
      <c r="J45" s="30" t="str">
        <f>IF(B45&gt;$P$9,J44+I45,"-")</f>
        <v>-</v>
      </c>
      <c r="L45" s="13"/>
      <c r="M45" s="13"/>
      <c r="N45" s="13"/>
      <c r="O45" s="13"/>
      <c r="P45" s="13"/>
      <c r="Q45" s="13"/>
    </row>
    <row r="46" spans="1:17" ht="13.8" x14ac:dyDescent="0.25">
      <c r="A46" s="3">
        <v>41</v>
      </c>
      <c r="B46" s="35">
        <v>1.1801300000000001E-2</v>
      </c>
      <c r="C46" s="9">
        <f t="shared" si="0"/>
        <v>5.1213205260728324E-3</v>
      </c>
      <c r="D46" s="13"/>
      <c r="E46" s="28">
        <v>41</v>
      </c>
      <c r="F46" s="29" t="str">
        <f>IF(B46&gt;$P$9,B46,"-")</f>
        <v>-</v>
      </c>
      <c r="G46" s="30" t="str">
        <f>IF(B46&gt;$P$9,C46,"-")</f>
        <v>-</v>
      </c>
      <c r="H46" s="31" t="str">
        <f>IF(B46&gt;$P$9,($M$6/($M$6-1))^2*(F46-(1/$M$6))^2,"-")</f>
        <v>-</v>
      </c>
      <c r="I46" s="30" t="str">
        <f>IF(B46&gt;$P$9,H46/H$59,"-")</f>
        <v>-</v>
      </c>
      <c r="J46" s="30" t="str">
        <f>IF(B46&gt;$P$9,J45+I46,"-")</f>
        <v>-</v>
      </c>
      <c r="L46" s="13"/>
      <c r="M46" s="13"/>
      <c r="N46" s="13"/>
      <c r="O46" s="13"/>
      <c r="P46" s="13"/>
      <c r="Q46" s="13"/>
    </row>
    <row r="47" spans="1:17" ht="13.8" x14ac:dyDescent="0.25">
      <c r="A47" s="3">
        <v>42</v>
      </c>
      <c r="B47" s="35">
        <v>1.0440700000000001E-2</v>
      </c>
      <c r="C47" s="9">
        <f t="shared" si="0"/>
        <v>4.5308712782971888E-3</v>
      </c>
      <c r="D47" s="13"/>
      <c r="E47" s="28">
        <v>42</v>
      </c>
      <c r="F47" s="29" t="str">
        <f>IF(B47&gt;$P$9,B47,"-")</f>
        <v>-</v>
      </c>
      <c r="G47" s="30" t="str">
        <f>IF(B47&gt;$P$9,C47,"-")</f>
        <v>-</v>
      </c>
      <c r="H47" s="31" t="str">
        <f>IF(B47&gt;$P$9,($M$6/($M$6-1))^2*(F47-(1/$M$6))^2,"-")</f>
        <v>-</v>
      </c>
      <c r="I47" s="30" t="str">
        <f>IF(B47&gt;$P$9,H47/H$59,"-")</f>
        <v>-</v>
      </c>
      <c r="J47" s="30" t="str">
        <f>IF(B47&gt;$P$9,J46+I47,"-")</f>
        <v>-</v>
      </c>
      <c r="L47" s="13"/>
      <c r="M47" s="13"/>
      <c r="N47" s="13"/>
      <c r="O47" s="13"/>
      <c r="P47" s="13"/>
      <c r="Q47" s="13"/>
    </row>
    <row r="48" spans="1:17" ht="13.8" x14ac:dyDescent="0.25">
      <c r="A48" s="3">
        <v>43</v>
      </c>
      <c r="B48" s="35">
        <v>9.3576700000000002E-3</v>
      </c>
      <c r="C48" s="9">
        <f t="shared" si="0"/>
        <v>4.0608769751820529E-3</v>
      </c>
      <c r="D48" s="13"/>
      <c r="E48" s="28">
        <v>43</v>
      </c>
      <c r="F48" s="29" t="str">
        <f>IF(B48&gt;$P$9,B48,"-")</f>
        <v>-</v>
      </c>
      <c r="G48" s="30" t="str">
        <f>IF(B48&gt;$P$9,C48,"-")</f>
        <v>-</v>
      </c>
      <c r="H48" s="31" t="str">
        <f>IF(B48&gt;$P$9,($M$6/($M$6-1))^2*(F48-(1/$M$6))^2,"-")</f>
        <v>-</v>
      </c>
      <c r="I48" s="30" t="str">
        <f>IF(B48&gt;$P$9,H48/H$59,"-")</f>
        <v>-</v>
      </c>
      <c r="J48" s="30" t="str">
        <f>IF(B48&gt;$P$9,J47+I48,"-")</f>
        <v>-</v>
      </c>
      <c r="L48" s="13"/>
      <c r="M48" s="13"/>
      <c r="N48" s="13"/>
      <c r="O48" s="13"/>
      <c r="P48" s="13"/>
      <c r="Q48" s="13"/>
    </row>
    <row r="49" spans="1:17" ht="13.8" x14ac:dyDescent="0.25">
      <c r="A49" s="3">
        <v>44</v>
      </c>
      <c r="B49" s="35">
        <v>8.4802899999999997E-3</v>
      </c>
      <c r="C49" s="9">
        <f t="shared" si="0"/>
        <v>3.6801270405845267E-3</v>
      </c>
      <c r="D49" s="13"/>
      <c r="E49" s="28">
        <v>44</v>
      </c>
      <c r="F49" s="29" t="str">
        <f>IF(B49&gt;$P$9,B49,"-")</f>
        <v>-</v>
      </c>
      <c r="G49" s="30" t="str">
        <f>IF(B49&gt;$P$9,C49,"-")</f>
        <v>-</v>
      </c>
      <c r="H49" s="31" t="str">
        <f>IF(B49&gt;$P$9,($M$6/($M$6-1))^2*(F49-(1/$M$6))^2,"-")</f>
        <v>-</v>
      </c>
      <c r="I49" s="30" t="str">
        <f>IF(B49&gt;$P$9,H49/H$59,"-")</f>
        <v>-</v>
      </c>
      <c r="J49" s="30" t="str">
        <f>IF(B49&gt;$P$9,J48+I49,"-")</f>
        <v>-</v>
      </c>
      <c r="L49" s="13"/>
      <c r="M49" s="13"/>
      <c r="N49" s="13"/>
      <c r="O49" s="13"/>
      <c r="P49" s="13"/>
      <c r="Q49" s="13"/>
    </row>
    <row r="50" spans="1:17" ht="13.8" x14ac:dyDescent="0.25">
      <c r="A50" s="3">
        <v>45</v>
      </c>
      <c r="B50" s="35">
        <v>7.3934100000000004E-3</v>
      </c>
      <c r="C50" s="9">
        <f t="shared" si="0"/>
        <v>3.2084619822114629E-3</v>
      </c>
      <c r="D50" s="13"/>
      <c r="E50" s="28">
        <v>45</v>
      </c>
      <c r="F50" s="29" t="str">
        <f>IF(B50&gt;$P$9,B50,"-")</f>
        <v>-</v>
      </c>
      <c r="G50" s="30" t="str">
        <f>IF(B50&gt;$P$9,C50,"-")</f>
        <v>-</v>
      </c>
      <c r="H50" s="31" t="str">
        <f>IF(B50&gt;$P$9,($M$6/($M$6-1))^2*(F50-(1/$M$6))^2,"-")</f>
        <v>-</v>
      </c>
      <c r="I50" s="30" t="str">
        <f>IF(B50&gt;$P$9,H50/H$59,"-")</f>
        <v>-</v>
      </c>
      <c r="J50" s="30" t="str">
        <f>IF(B50&gt;$P$9,J49+I50,"-")</f>
        <v>-</v>
      </c>
      <c r="L50" s="13"/>
      <c r="M50" s="13"/>
      <c r="N50" s="13"/>
      <c r="O50" s="13"/>
      <c r="P50" s="13"/>
      <c r="Q50" s="13"/>
    </row>
    <row r="51" spans="1:17" ht="13.8" x14ac:dyDescent="0.25">
      <c r="A51" s="3">
        <v>46</v>
      </c>
      <c r="B51" s="35">
        <v>6.4755100000000003E-3</v>
      </c>
      <c r="C51" s="9">
        <f t="shared" si="0"/>
        <v>2.8101278909772555E-3</v>
      </c>
      <c r="D51" s="13"/>
      <c r="E51" s="28">
        <v>46</v>
      </c>
      <c r="F51" s="29" t="str">
        <f>IF(B51&gt;$P$9,B51,"-")</f>
        <v>-</v>
      </c>
      <c r="G51" s="30" t="str">
        <f>IF(B51&gt;$P$9,C51,"-")</f>
        <v>-</v>
      </c>
      <c r="H51" s="31" t="str">
        <f>IF(B51&gt;$P$9,($M$6/($M$6-1))^2*(F51-(1/$M$6))^2,"-")</f>
        <v>-</v>
      </c>
      <c r="I51" s="30" t="str">
        <f>IF(B51&gt;$P$9,H51/H$59,"-")</f>
        <v>-</v>
      </c>
      <c r="J51" s="30" t="str">
        <f>IF(B51&gt;$P$9,J50+I51,"-")</f>
        <v>-</v>
      </c>
      <c r="L51" s="13"/>
      <c r="M51" s="13"/>
      <c r="N51" s="13"/>
      <c r="O51" s="13"/>
      <c r="P51" s="13"/>
      <c r="Q51" s="13"/>
    </row>
    <row r="52" spans="1:17" ht="13.8" x14ac:dyDescent="0.25">
      <c r="A52" s="3">
        <v>47</v>
      </c>
      <c r="B52" s="35">
        <v>5.3098199999999998E-3</v>
      </c>
      <c r="C52" s="9">
        <f t="shared" si="0"/>
        <v>2.3042622554932122E-3</v>
      </c>
      <c r="D52" s="13"/>
      <c r="E52" s="28">
        <v>47</v>
      </c>
      <c r="F52" s="29" t="str">
        <f>IF(B52&gt;$P$9,B52,"-")</f>
        <v>-</v>
      </c>
      <c r="G52" s="30" t="str">
        <f>IF(B52&gt;$P$9,C52,"-")</f>
        <v>-</v>
      </c>
      <c r="H52" s="31" t="str">
        <f>IF(B52&gt;$P$9,($M$6/($M$6-1))^2*(F52-(1/$M$6))^2,"-")</f>
        <v>-</v>
      </c>
      <c r="I52" s="30" t="str">
        <f>IF(B52&gt;$P$9,H52/H$59,"-")</f>
        <v>-</v>
      </c>
      <c r="J52" s="30" t="str">
        <f>IF(B52&gt;$P$9,J51+I52,"-")</f>
        <v>-</v>
      </c>
      <c r="L52" s="13"/>
      <c r="M52" s="13"/>
      <c r="N52" s="13"/>
      <c r="O52" s="13"/>
      <c r="P52" s="13"/>
      <c r="Q52" s="13"/>
    </row>
    <row r="53" spans="1:17" ht="13.8" x14ac:dyDescent="0.25">
      <c r="A53" s="3">
        <v>48</v>
      </c>
      <c r="B53" s="35">
        <v>4.4734400000000004E-3</v>
      </c>
      <c r="C53" s="9">
        <f t="shared" si="0"/>
        <v>1.9413047794866033E-3</v>
      </c>
      <c r="D53" s="13"/>
      <c r="E53" s="28">
        <v>48</v>
      </c>
      <c r="F53" s="29" t="str">
        <f>IF(B53&gt;$P$9,B53,"-")</f>
        <v>-</v>
      </c>
      <c r="G53" s="30" t="str">
        <f>IF(B53&gt;$P$9,C53,"-")</f>
        <v>-</v>
      </c>
      <c r="H53" s="31" t="str">
        <f>IF(B53&gt;$P$9,($M$6/($M$6-1))^2*(F53-(1/$M$6))^2,"-")</f>
        <v>-</v>
      </c>
      <c r="I53" s="30" t="str">
        <f>IF(B53&gt;$P$9,H53/H$59,"-")</f>
        <v>-</v>
      </c>
      <c r="J53" s="30" t="str">
        <f>IF(B53&gt;$P$9,J52+I53,"-")</f>
        <v>-</v>
      </c>
      <c r="L53" s="13"/>
      <c r="M53" s="13"/>
      <c r="N53" s="13"/>
      <c r="O53" s="13"/>
      <c r="P53" s="13"/>
      <c r="Q53" s="13"/>
    </row>
    <row r="54" spans="1:17" ht="13.8" x14ac:dyDescent="0.25">
      <c r="A54" s="3">
        <v>49</v>
      </c>
      <c r="B54" s="35">
        <v>4.14226E-3</v>
      </c>
      <c r="C54" s="9">
        <f t="shared" si="0"/>
        <v>1.7975851103124612E-3</v>
      </c>
      <c r="D54" s="13"/>
      <c r="E54" s="28">
        <v>49</v>
      </c>
      <c r="F54" s="29" t="str">
        <f>IF(B54&gt;$P$9,B54,"-")</f>
        <v>-</v>
      </c>
      <c r="G54" s="30" t="str">
        <f>IF(B54&gt;$P$9,C54,"-")</f>
        <v>-</v>
      </c>
      <c r="H54" s="31" t="str">
        <f>IF(B54&gt;$P$9,($M$6/($M$6-1))^2*(F54-(1/$M$6))^2,"-")</f>
        <v>-</v>
      </c>
      <c r="I54" s="30" t="str">
        <f>IF(B54&gt;$P$9,H54/H$59,"-")</f>
        <v>-</v>
      </c>
      <c r="J54" s="30" t="str">
        <f>IF(B54&gt;$P$9,J53+I54,"-")</f>
        <v>-</v>
      </c>
      <c r="L54" s="13"/>
      <c r="M54" s="13"/>
      <c r="N54" s="13"/>
      <c r="O54" s="13"/>
      <c r="P54" s="13"/>
      <c r="Q54" s="13"/>
    </row>
    <row r="55" spans="1:17" ht="13.8" x14ac:dyDescent="0.25">
      <c r="A55" s="3">
        <v>50</v>
      </c>
      <c r="B55" s="35">
        <v>3.66783E-3</v>
      </c>
      <c r="C55" s="9">
        <f t="shared" si="0"/>
        <v>1.5917003266712748E-3</v>
      </c>
      <c r="D55" s="13"/>
      <c r="E55" s="28">
        <v>50</v>
      </c>
      <c r="F55" s="29" t="str">
        <f>IF(B55&gt;$P$9,B55,"-")</f>
        <v>-</v>
      </c>
      <c r="G55" s="30" t="str">
        <f>IF(B55&gt;$P$9,C55,"-")</f>
        <v>-</v>
      </c>
      <c r="H55" s="31" t="str">
        <f>IF(B55&gt;$P$9,($M$6/($M$6-1))^2*(F55-(1/$M$6))^2,"-")</f>
        <v>-</v>
      </c>
      <c r="I55" s="30" t="str">
        <f>IF(B55&gt;$P$9,H55/H$59,"-")</f>
        <v>-</v>
      </c>
      <c r="J55" s="30" t="str">
        <f>IF(B55&gt;$P$9,J54+I55,"-")</f>
        <v>-</v>
      </c>
      <c r="L55" s="13"/>
      <c r="M55" s="13"/>
      <c r="N55" s="13"/>
      <c r="O55" s="13"/>
      <c r="P55" s="13"/>
      <c r="Q55" s="13"/>
    </row>
    <row r="56" spans="1:17" ht="13.8" x14ac:dyDescent="0.25">
      <c r="A56" s="3">
        <v>51</v>
      </c>
      <c r="B56" s="35">
        <v>3.1071100000000002E-3</v>
      </c>
      <c r="C56" s="9">
        <f t="shared" si="0"/>
        <v>1.3483689271322785E-3</v>
      </c>
      <c r="D56" s="13"/>
      <c r="E56" s="28">
        <v>51</v>
      </c>
      <c r="F56" s="29" t="str">
        <f>IF(B56&gt;$P$9,B56,"-")</f>
        <v>-</v>
      </c>
      <c r="G56" s="30" t="str">
        <f>IF(B56&gt;$P$9,C56,"-")</f>
        <v>-</v>
      </c>
      <c r="H56" s="31" t="str">
        <f>IF(B56&gt;$P$9,($M$6/($M$6-1))^2*(F56-(1/$M$6))^2,"-")</f>
        <v>-</v>
      </c>
      <c r="I56" s="30" t="str">
        <f>IF(B56&gt;$P$9,H56/H$59,"-")</f>
        <v>-</v>
      </c>
      <c r="J56" s="30" t="str">
        <f>IF(B56&gt;$P$9,J55+I56,"-")</f>
        <v>-</v>
      </c>
      <c r="L56" s="13"/>
      <c r="M56" s="13"/>
      <c r="N56" s="13"/>
      <c r="O56" s="13"/>
      <c r="P56" s="13"/>
      <c r="Q56" s="13"/>
    </row>
    <row r="57" spans="1:17" ht="13.8" x14ac:dyDescent="0.25">
      <c r="A57" s="3">
        <v>52</v>
      </c>
      <c r="B57" s="35">
        <v>2.4374700000000002E-3</v>
      </c>
      <c r="C57" s="9">
        <f t="shared" si="0"/>
        <v>1.0577703424780953E-3</v>
      </c>
      <c r="D57" s="13"/>
      <c r="E57" s="28">
        <v>52</v>
      </c>
      <c r="F57" s="29" t="str">
        <f>IF(B57&gt;$P$9,B57,"-")</f>
        <v>-</v>
      </c>
      <c r="G57" s="30" t="str">
        <f>IF(B57&gt;$P$9,C57,"-")</f>
        <v>-</v>
      </c>
      <c r="H57" s="31" t="str">
        <f>IF(B57&gt;$P$9,($M$6/($M$6-1))^2*(F57-(1/$M$6))^2,"-")</f>
        <v>-</v>
      </c>
      <c r="I57" s="30" t="str">
        <f>IF(B57&gt;$P$9,H57/H$59,"-")</f>
        <v>-</v>
      </c>
      <c r="J57" s="30" t="str">
        <f>IF(B57&gt;$P$9,J56+I57,"-")</f>
        <v>-</v>
      </c>
      <c r="L57" s="13"/>
      <c r="M57" s="13"/>
      <c r="N57" s="13"/>
      <c r="O57" s="13"/>
      <c r="P57" s="13"/>
      <c r="Q57" s="13"/>
    </row>
    <row r="58" spans="1:17" ht="13.8" x14ac:dyDescent="0.25">
      <c r="A58" s="3">
        <v>53</v>
      </c>
      <c r="B58" s="35">
        <v>1.27607E-3</v>
      </c>
      <c r="C58" s="9">
        <f t="shared" si="0"/>
        <v>5.5376640571002842E-4</v>
      </c>
      <c r="D58" s="13"/>
      <c r="E58" s="28">
        <v>53</v>
      </c>
      <c r="F58" s="29" t="str">
        <f>IF(B58&gt;$P$9,B58,"-")</f>
        <v>-</v>
      </c>
      <c r="G58" s="30" t="str">
        <f>IF(B58&gt;$P$9,C58,"-")</f>
        <v>-</v>
      </c>
      <c r="H58" s="31" t="str">
        <f>IF(B58&gt;$P$9,($M$6/($M$6-1))^2*(F58-(1/$M$6))^2,"-")</f>
        <v>-</v>
      </c>
      <c r="I58" s="30" t="str">
        <f>IF(B58&gt;$P$9,H58/H$59,"-")</f>
        <v>-</v>
      </c>
      <c r="J58" s="30" t="str">
        <f>IF(B58&gt;$P$9,J57+I58,"-")</f>
        <v>-</v>
      </c>
      <c r="L58" s="13"/>
      <c r="M58" s="13"/>
      <c r="N58" s="13"/>
      <c r="O58" s="13"/>
      <c r="P58" s="13"/>
      <c r="Q58" s="13"/>
    </row>
    <row r="59" spans="1:17" ht="13.8" x14ac:dyDescent="0.25">
      <c r="A59" s="4" t="s">
        <v>0</v>
      </c>
      <c r="B59" s="5">
        <f>SUM(B6:B58)</f>
        <v>2.3043470800000012</v>
      </c>
      <c r="C59" s="10">
        <f>SUM(C6:C58)</f>
        <v>0.99999999999999933</v>
      </c>
      <c r="D59" s="13"/>
      <c r="E59" s="4" t="s">
        <v>0</v>
      </c>
      <c r="F59" s="5">
        <f>SUM(F6:F58)</f>
        <v>1.5901049</v>
      </c>
      <c r="G59" s="6">
        <f>SUM(G6:G58)</f>
        <v>0.69004574606009406</v>
      </c>
      <c r="H59" s="5">
        <f>SUM(H6:H58)</f>
        <v>0.13761927512349686</v>
      </c>
      <c r="I59" s="6">
        <f>SUM(I6:I58)</f>
        <v>0.99999999999999944</v>
      </c>
      <c r="J59" s="32">
        <f>I59</f>
        <v>0.99999999999999944</v>
      </c>
      <c r="L59" s="13"/>
      <c r="M59" s="13"/>
      <c r="N59" s="13"/>
      <c r="O59" s="13"/>
      <c r="P59" s="13"/>
      <c r="Q59" s="13"/>
    </row>
    <row r="60" spans="1:17" ht="15.6" x14ac:dyDescent="0.3">
      <c r="A60" s="13"/>
      <c r="B60" s="24" t="s">
        <v>4</v>
      </c>
      <c r="C60" s="13"/>
      <c r="D60" s="13"/>
      <c r="E60" s="13"/>
      <c r="F60" s="13"/>
      <c r="G60" s="13"/>
      <c r="H60" s="14"/>
      <c r="I60" s="13"/>
      <c r="J60" s="13"/>
      <c r="L60" s="13"/>
      <c r="M60" s="13"/>
      <c r="N60" s="13"/>
      <c r="O60" s="13"/>
      <c r="P60" s="13"/>
      <c r="Q60" s="13"/>
    </row>
    <row r="61" spans="1:17" ht="13.8" x14ac:dyDescent="0.25">
      <c r="A61" s="13"/>
      <c r="B61" s="25">
        <f>(M8-M6)/M6</f>
        <v>2.3043478260869565</v>
      </c>
      <c r="C61" s="13"/>
      <c r="D61" s="13"/>
      <c r="E61" s="13"/>
      <c r="F61" s="13"/>
      <c r="G61" s="13"/>
      <c r="H61" s="14"/>
      <c r="I61" s="13"/>
      <c r="J61" s="13"/>
      <c r="L61" s="13"/>
      <c r="M61" s="13"/>
      <c r="N61" s="13"/>
      <c r="O61" s="13"/>
      <c r="P61" s="13"/>
      <c r="Q61" s="13"/>
    </row>
    <row r="62" spans="1:17" x14ac:dyDescent="0.25">
      <c r="A62" s="13"/>
      <c r="B62" s="13"/>
      <c r="C62" s="13"/>
      <c r="D62" s="13"/>
      <c r="E62" s="13"/>
      <c r="F62" s="13"/>
      <c r="G62" s="13"/>
      <c r="H62" s="14"/>
      <c r="I62" s="13"/>
      <c r="J62" s="13"/>
      <c r="L62" s="13"/>
      <c r="M62" s="13"/>
      <c r="N62" s="13"/>
      <c r="O62" s="13"/>
      <c r="P62" s="13"/>
      <c r="Q62" s="13"/>
    </row>
    <row r="63" spans="1:17" x14ac:dyDescent="0.25">
      <c r="A63" s="13"/>
      <c r="B63" s="13"/>
      <c r="C63" s="13"/>
      <c r="D63" s="13"/>
      <c r="E63" s="13"/>
      <c r="F63" s="13"/>
      <c r="G63" s="13"/>
      <c r="H63" s="14"/>
      <c r="I63" s="13"/>
      <c r="J63" s="13"/>
      <c r="L63" s="13"/>
      <c r="M63" s="13"/>
      <c r="N63" s="13"/>
      <c r="O63" s="13"/>
      <c r="P63" s="13"/>
      <c r="Q63" s="13"/>
    </row>
    <row r="64" spans="1:17" x14ac:dyDescent="0.25">
      <c r="A64" s="13"/>
      <c r="B64" s="13"/>
      <c r="C64" s="13"/>
      <c r="D64" s="13"/>
      <c r="E64" s="13"/>
      <c r="F64" s="13"/>
      <c r="G64" s="13"/>
      <c r="H64" s="14"/>
      <c r="I64" s="13"/>
      <c r="J64" s="13"/>
      <c r="L64" s="13"/>
      <c r="M64" s="13"/>
      <c r="N64" s="13"/>
      <c r="O64" s="13"/>
      <c r="P64" s="13"/>
      <c r="Q64" s="13"/>
    </row>
    <row r="65" spans="1:17" x14ac:dyDescent="0.25">
      <c r="A65" s="13"/>
      <c r="B65" s="13"/>
      <c r="C65" s="13"/>
      <c r="D65" s="13"/>
      <c r="E65" s="13"/>
      <c r="F65" s="13"/>
      <c r="G65" s="13"/>
      <c r="H65" s="14"/>
      <c r="I65" s="13"/>
      <c r="J65" s="13"/>
      <c r="L65" s="13"/>
      <c r="M65" s="13"/>
      <c r="N65" s="13"/>
      <c r="O65" s="13"/>
      <c r="P65" s="13"/>
      <c r="Q65" s="13"/>
    </row>
    <row r="66" spans="1:17" x14ac:dyDescent="0.25">
      <c r="A66" s="13"/>
      <c r="B66" s="13"/>
      <c r="C66" s="13"/>
      <c r="D66" s="13"/>
      <c r="E66" s="13"/>
      <c r="F66" s="13"/>
      <c r="G66" s="13"/>
      <c r="H66" s="14"/>
      <c r="I66" s="13"/>
      <c r="J66" s="13"/>
      <c r="L66" s="13"/>
      <c r="M66" s="13"/>
      <c r="N66" s="13"/>
      <c r="O66" s="13"/>
      <c r="P66" s="13"/>
      <c r="Q66" s="13"/>
    </row>
    <row r="67" spans="1:17" x14ac:dyDescent="0.25">
      <c r="A67" s="13"/>
      <c r="B67" s="13"/>
      <c r="C67" s="13"/>
      <c r="D67" s="13"/>
      <c r="E67" s="13"/>
      <c r="F67" s="13"/>
      <c r="G67" s="13"/>
      <c r="H67" s="14"/>
      <c r="I67" s="13"/>
      <c r="J67" s="13"/>
      <c r="L67" s="13"/>
      <c r="M67" s="13"/>
      <c r="N67" s="13"/>
      <c r="O67" s="13"/>
      <c r="P67" s="13"/>
      <c r="Q67" s="13"/>
    </row>
    <row r="68" spans="1:17" x14ac:dyDescent="0.25">
      <c r="A68" s="13"/>
      <c r="B68" s="13"/>
      <c r="C68" s="13"/>
      <c r="D68" s="13"/>
      <c r="E68" s="13"/>
      <c r="F68" s="13"/>
      <c r="G68" s="13"/>
      <c r="H68" s="14"/>
      <c r="I68" s="13"/>
      <c r="J68" s="13"/>
      <c r="L68" s="13"/>
      <c r="M68" s="13"/>
      <c r="N68" s="13"/>
      <c r="O68" s="13"/>
      <c r="P68" s="13"/>
      <c r="Q68" s="13"/>
    </row>
    <row r="69" spans="1:17" x14ac:dyDescent="0.25">
      <c r="A69" s="13"/>
      <c r="B69" s="13"/>
      <c r="C69" s="13"/>
      <c r="D69" s="13"/>
      <c r="E69" s="13"/>
      <c r="F69" s="13"/>
      <c r="G69" s="13"/>
      <c r="H69" s="14"/>
      <c r="I69" s="13"/>
      <c r="J69" s="13"/>
      <c r="L69" s="13"/>
      <c r="M69" s="13"/>
      <c r="N69" s="13"/>
      <c r="O69" s="13"/>
      <c r="P69" s="13"/>
      <c r="Q69" s="13"/>
    </row>
    <row r="70" spans="1:17" x14ac:dyDescent="0.25">
      <c r="A70" s="13"/>
      <c r="B70" s="13"/>
      <c r="C70" s="13"/>
      <c r="D70" s="13"/>
      <c r="E70" s="13"/>
      <c r="F70" s="13"/>
      <c r="G70" s="13"/>
      <c r="H70" s="14"/>
      <c r="I70" s="13"/>
      <c r="J70" s="13"/>
      <c r="L70" s="13"/>
      <c r="M70" s="13"/>
      <c r="N70" s="13"/>
      <c r="O70" s="13"/>
      <c r="P70" s="13"/>
      <c r="Q70" s="13"/>
    </row>
    <row r="71" spans="1:17" x14ac:dyDescent="0.25">
      <c r="A71" s="13"/>
      <c r="B71" s="13"/>
      <c r="C71" s="13"/>
      <c r="D71" s="13"/>
      <c r="E71" s="13"/>
      <c r="F71" s="13"/>
      <c r="G71" s="13"/>
      <c r="H71" s="14"/>
      <c r="I71" s="13"/>
      <c r="J71" s="13"/>
      <c r="L71" s="13"/>
      <c r="M71" s="13"/>
      <c r="N71" s="13"/>
      <c r="O71" s="13"/>
      <c r="P71" s="13"/>
      <c r="Q71" s="13"/>
    </row>
    <row r="72" spans="1:17" x14ac:dyDescent="0.25">
      <c r="A72" s="13"/>
      <c r="B72" s="13"/>
      <c r="C72" s="13"/>
      <c r="D72" s="13"/>
      <c r="E72" s="13"/>
      <c r="F72" s="13"/>
      <c r="G72" s="13"/>
      <c r="H72" s="14"/>
      <c r="I72" s="13"/>
      <c r="J72" s="13"/>
      <c r="L72" s="13"/>
      <c r="M72" s="13"/>
      <c r="N72" s="13"/>
      <c r="O72" s="13"/>
      <c r="P72" s="13"/>
      <c r="Q72" s="13"/>
    </row>
    <row r="73" spans="1:17" x14ac:dyDescent="0.25">
      <c r="A73" s="13"/>
      <c r="B73" s="13"/>
      <c r="C73" s="13"/>
      <c r="D73" s="13"/>
      <c r="E73" s="13"/>
      <c r="F73" s="13"/>
      <c r="G73" s="13"/>
      <c r="H73" s="14"/>
      <c r="I73" s="13"/>
      <c r="J73" s="13"/>
      <c r="L73" s="13"/>
      <c r="M73" s="13"/>
      <c r="N73" s="13"/>
      <c r="O73" s="13"/>
      <c r="P73" s="13"/>
      <c r="Q73" s="13"/>
    </row>
    <row r="74" spans="1:17" x14ac:dyDescent="0.25">
      <c r="A74" s="13"/>
      <c r="B74" s="13"/>
      <c r="C74" s="13"/>
      <c r="D74" s="13"/>
      <c r="E74" s="13"/>
      <c r="F74" s="13"/>
      <c r="G74" s="13"/>
      <c r="H74" s="14"/>
      <c r="I74" s="13"/>
      <c r="J74" s="13"/>
      <c r="L74" s="13"/>
      <c r="M74" s="13"/>
      <c r="N74" s="13"/>
      <c r="O74" s="13"/>
      <c r="P74" s="13"/>
      <c r="Q74" s="13"/>
    </row>
    <row r="75" spans="1:17" x14ac:dyDescent="0.25">
      <c r="A75" s="13"/>
      <c r="B75" s="13"/>
      <c r="C75" s="13"/>
      <c r="D75" s="13"/>
      <c r="E75" s="13"/>
      <c r="F75" s="13"/>
      <c r="G75" s="13"/>
      <c r="H75" s="14"/>
      <c r="I75" s="13"/>
      <c r="J75" s="13"/>
      <c r="L75" s="13"/>
      <c r="M75" s="13"/>
      <c r="N75" s="13"/>
      <c r="O75" s="13"/>
      <c r="P75" s="13"/>
      <c r="Q75" s="13"/>
    </row>
    <row r="76" spans="1:17" x14ac:dyDescent="0.25">
      <c r="A76" s="13"/>
      <c r="B76" s="13"/>
      <c r="C76" s="13"/>
      <c r="D76" s="13"/>
      <c r="E76" s="13"/>
      <c r="F76" s="13"/>
      <c r="G76" s="13"/>
      <c r="H76" s="14"/>
      <c r="I76" s="13"/>
      <c r="J76" s="13"/>
      <c r="L76" s="13"/>
      <c r="M76" s="13"/>
      <c r="N76" s="13"/>
      <c r="O76" s="13"/>
      <c r="P76" s="13"/>
      <c r="Q76" s="13"/>
    </row>
    <row r="77" spans="1:17" x14ac:dyDescent="0.25">
      <c r="A77" s="13"/>
      <c r="B77" s="13"/>
      <c r="C77" s="13"/>
      <c r="D77" s="13"/>
      <c r="E77" s="13"/>
      <c r="F77" s="13"/>
      <c r="G77" s="13"/>
      <c r="H77" s="14"/>
      <c r="I77" s="13"/>
      <c r="J77" s="13"/>
      <c r="L77" s="13"/>
      <c r="M77" s="13"/>
      <c r="N77" s="13"/>
      <c r="O77" s="13"/>
      <c r="P77" s="13"/>
      <c r="Q77" s="13"/>
    </row>
    <row r="78" spans="1:17" x14ac:dyDescent="0.25">
      <c r="A78" s="13"/>
      <c r="B78" s="13"/>
      <c r="C78" s="13"/>
      <c r="D78" s="13"/>
      <c r="E78" s="13"/>
      <c r="F78" s="13"/>
      <c r="G78" s="13"/>
      <c r="H78" s="14"/>
      <c r="I78" s="13"/>
      <c r="J78" s="13"/>
      <c r="L78" s="13"/>
      <c r="M78" s="13"/>
      <c r="N78" s="13"/>
      <c r="O78" s="13"/>
      <c r="P78" s="13"/>
      <c r="Q78" s="13"/>
    </row>
    <row r="79" spans="1:17" x14ac:dyDescent="0.25">
      <c r="A79" s="13"/>
      <c r="B79" s="13"/>
      <c r="C79" s="13"/>
      <c r="D79" s="13"/>
      <c r="E79" s="13"/>
      <c r="F79" s="13"/>
      <c r="G79" s="13"/>
      <c r="H79" s="14"/>
      <c r="I79" s="13"/>
      <c r="J79" s="13"/>
      <c r="L79" s="13"/>
      <c r="M79" s="13"/>
      <c r="N79" s="13"/>
      <c r="O79" s="13"/>
      <c r="P79" s="13"/>
      <c r="Q79" s="13"/>
    </row>
    <row r="80" spans="1:17" x14ac:dyDescent="0.25">
      <c r="A80" s="13"/>
      <c r="B80" s="13"/>
      <c r="C80" s="13"/>
      <c r="D80" s="13"/>
      <c r="E80" s="13"/>
      <c r="F80" s="13"/>
      <c r="G80" s="13"/>
      <c r="H80" s="14"/>
      <c r="I80" s="13"/>
      <c r="J80" s="13"/>
      <c r="L80" s="13"/>
      <c r="M80" s="13"/>
      <c r="N80" s="13"/>
      <c r="O80" s="13"/>
      <c r="P80" s="13"/>
      <c r="Q80" s="13"/>
    </row>
    <row r="81" spans="1:17" x14ac:dyDescent="0.25">
      <c r="A81" s="13"/>
      <c r="B81" s="13"/>
      <c r="C81" s="13"/>
      <c r="D81" s="13"/>
      <c r="E81" s="13"/>
      <c r="F81" s="13"/>
      <c r="G81" s="13"/>
      <c r="H81" s="14"/>
      <c r="I81" s="13"/>
      <c r="J81" s="13"/>
      <c r="L81" s="13"/>
      <c r="M81" s="13"/>
      <c r="N81" s="13"/>
      <c r="O81" s="13"/>
      <c r="P81" s="13"/>
      <c r="Q81" s="13"/>
    </row>
    <row r="82" spans="1:17" x14ac:dyDescent="0.25">
      <c r="A82" s="13"/>
      <c r="B82" s="13"/>
      <c r="C82" s="13"/>
      <c r="D82" s="13"/>
      <c r="E82" s="13"/>
      <c r="F82" s="13"/>
      <c r="G82" s="13"/>
      <c r="H82" s="14"/>
      <c r="I82" s="13"/>
      <c r="J82" s="13"/>
      <c r="L82" s="13"/>
      <c r="M82" s="13"/>
      <c r="N82" s="13"/>
      <c r="O82" s="13"/>
      <c r="P82" s="13"/>
      <c r="Q82" s="13"/>
    </row>
    <row r="83" spans="1:17" x14ac:dyDescent="0.25">
      <c r="A83" s="13"/>
      <c r="B83" s="13"/>
      <c r="C83" s="13"/>
      <c r="D83" s="13"/>
      <c r="E83" s="13"/>
      <c r="F83" s="13"/>
      <c r="G83" s="13"/>
      <c r="H83" s="14"/>
      <c r="I83" s="13"/>
      <c r="J83" s="13"/>
      <c r="L83" s="13"/>
      <c r="M83" s="13"/>
      <c r="N83" s="13"/>
      <c r="O83" s="13"/>
      <c r="P83" s="13"/>
      <c r="Q83" s="13"/>
    </row>
    <row r="84" spans="1:17" x14ac:dyDescent="0.25">
      <c r="A84" s="13"/>
      <c r="B84" s="13"/>
      <c r="C84" s="13"/>
      <c r="D84" s="13"/>
      <c r="E84" s="13"/>
      <c r="F84" s="13"/>
      <c r="G84" s="13"/>
      <c r="H84" s="14"/>
      <c r="I84" s="13"/>
      <c r="J84" s="13"/>
      <c r="L84" s="13"/>
      <c r="M84" s="13"/>
      <c r="N84" s="13"/>
      <c r="O84" s="13"/>
      <c r="P84" s="13"/>
      <c r="Q84" s="13"/>
    </row>
    <row r="85" spans="1:17" x14ac:dyDescent="0.25">
      <c r="A85" s="13"/>
      <c r="B85" s="13"/>
      <c r="C85" s="13"/>
      <c r="D85" s="13"/>
      <c r="E85" s="13"/>
      <c r="F85" s="13"/>
      <c r="G85" s="13"/>
      <c r="H85" s="14"/>
      <c r="I85" s="13"/>
      <c r="J85" s="13"/>
      <c r="L85" s="13"/>
      <c r="M85" s="13"/>
      <c r="N85" s="13"/>
      <c r="O85" s="13"/>
      <c r="P85" s="13"/>
      <c r="Q85" s="13"/>
    </row>
    <row r="86" spans="1:17" x14ac:dyDescent="0.25">
      <c r="A86" s="13"/>
      <c r="B86" s="13"/>
      <c r="C86" s="13"/>
      <c r="D86" s="13"/>
      <c r="E86" s="13"/>
      <c r="F86" s="13"/>
      <c r="G86" s="13"/>
      <c r="H86" s="14"/>
      <c r="I86" s="13"/>
      <c r="J86" s="13"/>
      <c r="L86" s="13"/>
      <c r="M86" s="13"/>
      <c r="N86" s="13"/>
      <c r="O86" s="13"/>
      <c r="P86" s="13"/>
      <c r="Q86" s="13"/>
    </row>
    <row r="87" spans="1:17" x14ac:dyDescent="0.25">
      <c r="A87" s="13"/>
      <c r="B87" s="13"/>
      <c r="C87" s="13"/>
      <c r="D87" s="13"/>
      <c r="E87" s="13"/>
      <c r="F87" s="13"/>
      <c r="G87" s="13"/>
      <c r="H87" s="14"/>
      <c r="I87" s="13"/>
      <c r="J87" s="13"/>
      <c r="L87" s="13"/>
      <c r="M87" s="13"/>
      <c r="N87" s="13"/>
      <c r="O87" s="13"/>
      <c r="P87" s="13"/>
      <c r="Q87" s="13"/>
    </row>
    <row r="88" spans="1:17" x14ac:dyDescent="0.25">
      <c r="A88" s="13"/>
      <c r="B88" s="13"/>
      <c r="C88" s="13"/>
      <c r="D88" s="13"/>
      <c r="E88" s="13"/>
      <c r="F88" s="13"/>
      <c r="G88" s="13"/>
      <c r="H88" s="14"/>
      <c r="I88" s="13"/>
      <c r="J88" s="13"/>
      <c r="L88" s="13"/>
      <c r="M88" s="13"/>
      <c r="N88" s="13"/>
      <c r="O88" s="13"/>
      <c r="P88" s="13"/>
      <c r="Q88" s="13"/>
    </row>
    <row r="89" spans="1:17" x14ac:dyDescent="0.25">
      <c r="A89" s="13"/>
      <c r="B89" s="13"/>
      <c r="C89" s="13"/>
      <c r="D89" s="13"/>
      <c r="E89" s="13"/>
      <c r="F89" s="13"/>
      <c r="G89" s="13"/>
      <c r="H89" s="14"/>
      <c r="I89" s="13"/>
      <c r="J89" s="13"/>
      <c r="L89" s="13"/>
      <c r="M89" s="13"/>
      <c r="N89" s="13"/>
      <c r="O89" s="13"/>
      <c r="P89" s="13"/>
      <c r="Q89" s="13"/>
    </row>
    <row r="90" spans="1:17" x14ac:dyDescent="0.25">
      <c r="A90" s="13"/>
      <c r="B90" s="13"/>
      <c r="C90" s="13"/>
      <c r="D90" s="13"/>
      <c r="E90" s="13"/>
      <c r="F90" s="13"/>
      <c r="G90" s="13"/>
      <c r="H90" s="14"/>
      <c r="I90" s="13"/>
      <c r="J90" s="13"/>
      <c r="Q90" s="13"/>
    </row>
    <row r="91" spans="1:17" x14ac:dyDescent="0.25">
      <c r="A91" s="13"/>
      <c r="B91" s="13"/>
      <c r="C91" s="13"/>
      <c r="D91" s="13"/>
      <c r="E91" s="13"/>
      <c r="F91" s="13"/>
      <c r="G91" s="13"/>
      <c r="H91" s="14"/>
      <c r="I91" s="13"/>
      <c r="J91" s="13"/>
      <c r="L91" s="13"/>
      <c r="M91" s="13"/>
      <c r="N91" s="13"/>
      <c r="O91" s="13"/>
      <c r="P91" s="13"/>
      <c r="Q91" s="13"/>
    </row>
    <row r="92" spans="1:17" x14ac:dyDescent="0.25">
      <c r="A92" s="13"/>
      <c r="B92" s="13"/>
      <c r="C92" s="13"/>
      <c r="D92" s="13"/>
      <c r="E92" s="13"/>
      <c r="F92" s="13"/>
      <c r="G92" s="13"/>
      <c r="H92" s="14"/>
      <c r="I92" s="13"/>
      <c r="J92" s="13"/>
      <c r="L92" s="13"/>
      <c r="M92" s="13"/>
      <c r="N92" s="13"/>
      <c r="O92" s="13"/>
      <c r="P92" s="13"/>
    </row>
    <row r="93" spans="1:17" s="13" customFormat="1" x14ac:dyDescent="0.25">
      <c r="H93" s="14"/>
    </row>
    <row r="94" spans="1:17" s="13" customFormat="1" x14ac:dyDescent="0.25">
      <c r="H94" s="14"/>
    </row>
    <row r="95" spans="1:17" s="13" customFormat="1" x14ac:dyDescent="0.25">
      <c r="H95" s="14"/>
    </row>
    <row r="96" spans="1:17" s="13" customFormat="1" x14ac:dyDescent="0.25">
      <c r="H96" s="14"/>
    </row>
    <row r="97" spans="8:8" s="13" customFormat="1" x14ac:dyDescent="0.25">
      <c r="H97" s="14"/>
    </row>
    <row r="98" spans="8:8" s="13" customFormat="1" x14ac:dyDescent="0.25">
      <c r="H98" s="14"/>
    </row>
    <row r="99" spans="8:8" s="13" customFormat="1" x14ac:dyDescent="0.25">
      <c r="H99" s="14"/>
    </row>
    <row r="100" spans="8:8" s="13" customFormat="1" x14ac:dyDescent="0.25">
      <c r="H100" s="14"/>
    </row>
    <row r="101" spans="8:8" s="13" customFormat="1" x14ac:dyDescent="0.25">
      <c r="H101" s="14"/>
    </row>
    <row r="102" spans="8:8" s="13" customFormat="1" x14ac:dyDescent="0.25">
      <c r="H102" s="14"/>
    </row>
    <row r="103" spans="8:8" s="13" customFormat="1" x14ac:dyDescent="0.25">
      <c r="H103" s="14"/>
    </row>
    <row r="104" spans="8:8" s="13" customFormat="1" x14ac:dyDescent="0.25">
      <c r="H104" s="14"/>
    </row>
    <row r="105" spans="8:8" s="13" customFormat="1" x14ac:dyDescent="0.25">
      <c r="H105" s="14"/>
    </row>
    <row r="106" spans="8:8" s="13" customFormat="1" x14ac:dyDescent="0.25">
      <c r="H106" s="14"/>
    </row>
    <row r="107" spans="8:8" s="13" customFormat="1" x14ac:dyDescent="0.25">
      <c r="H107" s="14"/>
    </row>
    <row r="108" spans="8:8" s="13" customFormat="1" x14ac:dyDescent="0.25">
      <c r="H108" s="14"/>
    </row>
    <row r="109" spans="8:8" s="13" customFormat="1" x14ac:dyDescent="0.25">
      <c r="H109" s="14"/>
    </row>
    <row r="110" spans="8:8" s="13" customFormat="1" x14ac:dyDescent="0.25">
      <c r="H110" s="14"/>
    </row>
    <row r="111" spans="8:8" s="13" customFormat="1" x14ac:dyDescent="0.25">
      <c r="H111" s="14"/>
    </row>
    <row r="112" spans="8:8" s="13" customFormat="1" x14ac:dyDescent="0.25">
      <c r="H112" s="14"/>
    </row>
    <row r="113" spans="8:8" s="13" customFormat="1" x14ac:dyDescent="0.25">
      <c r="H113" s="14"/>
    </row>
    <row r="114" spans="8:8" s="13" customFormat="1" x14ac:dyDescent="0.25">
      <c r="H114" s="14"/>
    </row>
    <row r="115" spans="8:8" s="13" customFormat="1" x14ac:dyDescent="0.25">
      <c r="H115" s="14"/>
    </row>
    <row r="116" spans="8:8" s="13" customFormat="1" x14ac:dyDescent="0.25">
      <c r="H116" s="14"/>
    </row>
    <row r="117" spans="8:8" s="13" customFormat="1" x14ac:dyDescent="0.25">
      <c r="H117" s="14"/>
    </row>
    <row r="118" spans="8:8" s="13" customFormat="1" x14ac:dyDescent="0.25">
      <c r="H118" s="14"/>
    </row>
    <row r="119" spans="8:8" s="13" customFormat="1" x14ac:dyDescent="0.25">
      <c r="H119" s="14"/>
    </row>
    <row r="120" spans="8:8" s="13" customFormat="1" x14ac:dyDescent="0.25">
      <c r="H120" s="14"/>
    </row>
    <row r="121" spans="8:8" s="13" customFormat="1" x14ac:dyDescent="0.25">
      <c r="H121" s="14"/>
    </row>
    <row r="122" spans="8:8" s="13" customFormat="1" x14ac:dyDescent="0.25">
      <c r="H122" s="14"/>
    </row>
    <row r="123" spans="8:8" s="13" customFormat="1" x14ac:dyDescent="0.25">
      <c r="H123" s="14"/>
    </row>
    <row r="124" spans="8:8" s="13" customFormat="1" x14ac:dyDescent="0.25">
      <c r="H124" s="14"/>
    </row>
    <row r="125" spans="8:8" s="13" customFormat="1" x14ac:dyDescent="0.25">
      <c r="H125" s="14"/>
    </row>
    <row r="126" spans="8:8" s="13" customFormat="1" x14ac:dyDescent="0.25">
      <c r="H126" s="14"/>
    </row>
    <row r="127" spans="8:8" s="13" customFormat="1" x14ac:dyDescent="0.25">
      <c r="H127" s="14"/>
    </row>
    <row r="128" spans="8:8" s="13" customFormat="1" x14ac:dyDescent="0.25">
      <c r="H128" s="14"/>
    </row>
    <row r="129" spans="8:8" s="13" customFormat="1" x14ac:dyDescent="0.25">
      <c r="H129" s="14"/>
    </row>
    <row r="130" spans="8:8" s="13" customFormat="1" x14ac:dyDescent="0.25">
      <c r="H130" s="14"/>
    </row>
    <row r="131" spans="8:8" s="13" customFormat="1" x14ac:dyDescent="0.25">
      <c r="H131" s="14"/>
    </row>
    <row r="132" spans="8:8" s="13" customFormat="1" x14ac:dyDescent="0.25">
      <c r="H132" s="14"/>
    </row>
    <row r="133" spans="8:8" s="13" customFormat="1" x14ac:dyDescent="0.25">
      <c r="H133" s="14"/>
    </row>
    <row r="134" spans="8:8" s="13" customFormat="1" x14ac:dyDescent="0.25">
      <c r="H134" s="14"/>
    </row>
    <row r="135" spans="8:8" s="13" customFormat="1" x14ac:dyDescent="0.25">
      <c r="H135" s="14"/>
    </row>
    <row r="136" spans="8:8" s="13" customFormat="1" x14ac:dyDescent="0.25">
      <c r="H136" s="14"/>
    </row>
    <row r="137" spans="8:8" s="13" customFormat="1" x14ac:dyDescent="0.25">
      <c r="H137" s="14"/>
    </row>
    <row r="138" spans="8:8" s="13" customFormat="1" x14ac:dyDescent="0.25">
      <c r="H138" s="14"/>
    </row>
    <row r="139" spans="8:8" s="13" customFormat="1" x14ac:dyDescent="0.25">
      <c r="H139" s="14"/>
    </row>
    <row r="140" spans="8:8" s="13" customFormat="1" x14ac:dyDescent="0.25">
      <c r="H140" s="14"/>
    </row>
    <row r="141" spans="8:8" s="13" customFormat="1" x14ac:dyDescent="0.25">
      <c r="H141" s="14"/>
    </row>
    <row r="142" spans="8:8" s="13" customFormat="1" x14ac:dyDescent="0.25">
      <c r="H142" s="14"/>
    </row>
    <row r="143" spans="8:8" s="13" customFormat="1" x14ac:dyDescent="0.25">
      <c r="H143" s="14"/>
    </row>
    <row r="144" spans="8:8" s="13" customFormat="1" x14ac:dyDescent="0.25">
      <c r="H144" s="14"/>
    </row>
    <row r="145" spans="8:8" s="13" customFormat="1" x14ac:dyDescent="0.25">
      <c r="H145" s="14"/>
    </row>
    <row r="146" spans="8:8" s="13" customFormat="1" x14ac:dyDescent="0.25">
      <c r="H146" s="14"/>
    </row>
    <row r="147" spans="8:8" s="13" customFormat="1" x14ac:dyDescent="0.25">
      <c r="H147" s="14"/>
    </row>
    <row r="148" spans="8:8" s="13" customFormat="1" x14ac:dyDescent="0.25">
      <c r="H148" s="14"/>
    </row>
    <row r="149" spans="8:8" s="13" customFormat="1" x14ac:dyDescent="0.25">
      <c r="H149" s="14"/>
    </row>
    <row r="150" spans="8:8" s="13" customFormat="1" x14ac:dyDescent="0.25">
      <c r="H150" s="14"/>
    </row>
    <row r="151" spans="8:8" s="13" customFormat="1" x14ac:dyDescent="0.25">
      <c r="H151" s="14"/>
    </row>
    <row r="152" spans="8:8" s="13" customFormat="1" x14ac:dyDescent="0.25">
      <c r="H152" s="14"/>
    </row>
    <row r="153" spans="8:8" s="13" customFormat="1" x14ac:dyDescent="0.25">
      <c r="H153" s="14"/>
    </row>
    <row r="154" spans="8:8" s="13" customFormat="1" x14ac:dyDescent="0.25">
      <c r="H154" s="14"/>
    </row>
    <row r="155" spans="8:8" s="13" customFormat="1" x14ac:dyDescent="0.25">
      <c r="H155" s="14"/>
    </row>
    <row r="156" spans="8:8" s="13" customFormat="1" x14ac:dyDescent="0.25">
      <c r="H156" s="14"/>
    </row>
    <row r="157" spans="8:8" s="13" customFormat="1" x14ac:dyDescent="0.25">
      <c r="H157" s="14"/>
    </row>
    <row r="158" spans="8:8" s="13" customFormat="1" x14ac:dyDescent="0.25">
      <c r="H158" s="14"/>
    </row>
    <row r="159" spans="8:8" s="13" customFormat="1" x14ac:dyDescent="0.25">
      <c r="H159" s="14"/>
    </row>
    <row r="160" spans="8:8" s="13" customFormat="1" x14ac:dyDescent="0.25">
      <c r="H160" s="14"/>
    </row>
    <row r="161" spans="8:8" s="13" customFormat="1" x14ac:dyDescent="0.25">
      <c r="H161" s="14"/>
    </row>
    <row r="162" spans="8:8" s="13" customFormat="1" x14ac:dyDescent="0.25">
      <c r="H162" s="14"/>
    </row>
    <row r="163" spans="8:8" s="13" customFormat="1" x14ac:dyDescent="0.25">
      <c r="H163" s="14"/>
    </row>
    <row r="164" spans="8:8" s="13" customFormat="1" x14ac:dyDescent="0.25">
      <c r="H164" s="14"/>
    </row>
    <row r="165" spans="8:8" s="13" customFormat="1" x14ac:dyDescent="0.25">
      <c r="H165" s="14"/>
    </row>
    <row r="166" spans="8:8" s="13" customFormat="1" x14ac:dyDescent="0.25">
      <c r="H166" s="14"/>
    </row>
    <row r="167" spans="8:8" s="13" customFormat="1" x14ac:dyDescent="0.25">
      <c r="H167" s="14"/>
    </row>
    <row r="168" spans="8:8" s="13" customFormat="1" x14ac:dyDescent="0.25">
      <c r="H168" s="14"/>
    </row>
    <row r="169" spans="8:8" s="13" customFormat="1" x14ac:dyDescent="0.25">
      <c r="H169" s="14"/>
    </row>
    <row r="170" spans="8:8" s="13" customFormat="1" x14ac:dyDescent="0.25">
      <c r="H170" s="14"/>
    </row>
    <row r="171" spans="8:8" s="13" customFormat="1" x14ac:dyDescent="0.25">
      <c r="H171" s="14"/>
    </row>
    <row r="172" spans="8:8" s="13" customFormat="1" x14ac:dyDescent="0.25">
      <c r="H172" s="14"/>
    </row>
    <row r="173" spans="8:8" s="13" customFormat="1" x14ac:dyDescent="0.25">
      <c r="H173" s="14"/>
    </row>
    <row r="174" spans="8:8" s="13" customFormat="1" x14ac:dyDescent="0.25">
      <c r="H174" s="14"/>
    </row>
    <row r="175" spans="8:8" s="13" customFormat="1" x14ac:dyDescent="0.25">
      <c r="H175" s="14"/>
    </row>
    <row r="176" spans="8:8" s="13" customFormat="1" x14ac:dyDescent="0.25">
      <c r="H176" s="14"/>
    </row>
    <row r="177" spans="8:8" s="13" customFormat="1" x14ac:dyDescent="0.25">
      <c r="H177" s="14"/>
    </row>
    <row r="178" spans="8:8" s="13" customFormat="1" x14ac:dyDescent="0.25">
      <c r="H178" s="14"/>
    </row>
    <row r="179" spans="8:8" s="13" customFormat="1" x14ac:dyDescent="0.25">
      <c r="H179" s="14"/>
    </row>
    <row r="180" spans="8:8" s="13" customFormat="1" x14ac:dyDescent="0.25">
      <c r="H180" s="14"/>
    </row>
    <row r="181" spans="8:8" s="13" customFormat="1" x14ac:dyDescent="0.25">
      <c r="H181" s="14"/>
    </row>
    <row r="182" spans="8:8" s="13" customFormat="1" x14ac:dyDescent="0.25">
      <c r="H182" s="14"/>
    </row>
    <row r="183" spans="8:8" s="13" customFormat="1" x14ac:dyDescent="0.25">
      <c r="H183" s="14"/>
    </row>
    <row r="184" spans="8:8" s="13" customFormat="1" x14ac:dyDescent="0.25">
      <c r="H184" s="14"/>
    </row>
    <row r="185" spans="8:8" s="13" customFormat="1" x14ac:dyDescent="0.25">
      <c r="H185" s="14"/>
    </row>
    <row r="186" spans="8:8" s="13" customFormat="1" x14ac:dyDescent="0.25">
      <c r="H186" s="14"/>
    </row>
    <row r="187" spans="8:8" s="13" customFormat="1" x14ac:dyDescent="0.25">
      <c r="H187" s="14"/>
    </row>
    <row r="188" spans="8:8" s="13" customFormat="1" x14ac:dyDescent="0.25">
      <c r="H188" s="14"/>
    </row>
    <row r="189" spans="8:8" s="13" customFormat="1" x14ac:dyDescent="0.25">
      <c r="H189" s="14"/>
    </row>
    <row r="190" spans="8:8" s="13" customFormat="1" x14ac:dyDescent="0.25">
      <c r="H190" s="14"/>
    </row>
    <row r="191" spans="8:8" s="13" customFormat="1" x14ac:dyDescent="0.25">
      <c r="H191" s="14"/>
    </row>
    <row r="192" spans="8:8" s="13" customFormat="1" x14ac:dyDescent="0.25">
      <c r="H192" s="14"/>
    </row>
    <row r="193" spans="8:8" s="13" customFormat="1" x14ac:dyDescent="0.25">
      <c r="H193" s="14"/>
    </row>
    <row r="194" spans="8:8" s="13" customFormat="1" x14ac:dyDescent="0.25">
      <c r="H194" s="14"/>
    </row>
    <row r="195" spans="8:8" s="13" customFormat="1" x14ac:dyDescent="0.25">
      <c r="H195" s="14"/>
    </row>
    <row r="196" spans="8:8" s="13" customFormat="1" x14ac:dyDescent="0.25">
      <c r="H196" s="14"/>
    </row>
    <row r="197" spans="8:8" s="13" customFormat="1" x14ac:dyDescent="0.25">
      <c r="H197" s="14"/>
    </row>
    <row r="198" spans="8:8" s="13" customFormat="1" x14ac:dyDescent="0.25">
      <c r="H198" s="14"/>
    </row>
    <row r="199" spans="8:8" s="13" customFormat="1" x14ac:dyDescent="0.25">
      <c r="H199" s="14"/>
    </row>
    <row r="200" spans="8:8" s="13" customFormat="1" x14ac:dyDescent="0.25">
      <c r="H200" s="14"/>
    </row>
    <row r="201" spans="8:8" s="13" customFormat="1" x14ac:dyDescent="0.25">
      <c r="H201" s="14"/>
    </row>
    <row r="202" spans="8:8" s="13" customFormat="1" x14ac:dyDescent="0.25">
      <c r="H202" s="14"/>
    </row>
    <row r="203" spans="8:8" s="13" customFormat="1" x14ac:dyDescent="0.25">
      <c r="H203" s="14"/>
    </row>
    <row r="204" spans="8:8" s="13" customFormat="1" x14ac:dyDescent="0.25">
      <c r="H204" s="14"/>
    </row>
    <row r="205" spans="8:8" s="13" customFormat="1" x14ac:dyDescent="0.25">
      <c r="H205" s="14"/>
    </row>
    <row r="206" spans="8:8" s="13" customFormat="1" x14ac:dyDescent="0.25">
      <c r="H206" s="14"/>
    </row>
    <row r="207" spans="8:8" s="13" customFormat="1" x14ac:dyDescent="0.25">
      <c r="H207" s="14"/>
    </row>
    <row r="208" spans="8:8" s="13" customFormat="1" x14ac:dyDescent="0.25">
      <c r="H208" s="14"/>
    </row>
    <row r="209" spans="8:8" s="13" customFormat="1" x14ac:dyDescent="0.25">
      <c r="H209" s="14"/>
    </row>
    <row r="210" spans="8:8" s="13" customFormat="1" x14ac:dyDescent="0.25">
      <c r="H210" s="14"/>
    </row>
    <row r="211" spans="8:8" s="13" customFormat="1" x14ac:dyDescent="0.25">
      <c r="H211" s="14"/>
    </row>
    <row r="212" spans="8:8" s="13" customFormat="1" x14ac:dyDescent="0.25">
      <c r="H212" s="14"/>
    </row>
    <row r="213" spans="8:8" s="13" customFormat="1" x14ac:dyDescent="0.25">
      <c r="H213" s="14"/>
    </row>
    <row r="214" spans="8:8" s="13" customFormat="1" x14ac:dyDescent="0.25">
      <c r="H214" s="14"/>
    </row>
    <row r="215" spans="8:8" s="13" customFormat="1" x14ac:dyDescent="0.25">
      <c r="H215" s="14"/>
    </row>
    <row r="216" spans="8:8" s="13" customFormat="1" x14ac:dyDescent="0.25">
      <c r="H216" s="14"/>
    </row>
    <row r="217" spans="8:8" s="13" customFormat="1" x14ac:dyDescent="0.25">
      <c r="H217" s="14"/>
    </row>
    <row r="218" spans="8:8" s="13" customFormat="1" x14ac:dyDescent="0.25">
      <c r="H218" s="14"/>
    </row>
    <row r="219" spans="8:8" s="13" customFormat="1" x14ac:dyDescent="0.25">
      <c r="H219" s="14"/>
    </row>
    <row r="220" spans="8:8" s="13" customFormat="1" x14ac:dyDescent="0.25">
      <c r="H220" s="14"/>
    </row>
    <row r="221" spans="8:8" s="13" customFormat="1" x14ac:dyDescent="0.25">
      <c r="H221" s="14"/>
    </row>
    <row r="222" spans="8:8" s="13" customFormat="1" x14ac:dyDescent="0.25">
      <c r="H222" s="14"/>
    </row>
    <row r="223" spans="8:8" s="13" customFormat="1" x14ac:dyDescent="0.25">
      <c r="H223" s="14"/>
    </row>
    <row r="224" spans="8:8" s="13" customFormat="1" x14ac:dyDescent="0.25">
      <c r="H224" s="14"/>
    </row>
    <row r="225" spans="8:8" s="13" customFormat="1" x14ac:dyDescent="0.25">
      <c r="H225" s="14"/>
    </row>
    <row r="226" spans="8:8" s="13" customFormat="1" x14ac:dyDescent="0.25">
      <c r="H226" s="14"/>
    </row>
    <row r="227" spans="8:8" s="13" customFormat="1" x14ac:dyDescent="0.25">
      <c r="H227" s="14"/>
    </row>
    <row r="228" spans="8:8" s="13" customFormat="1" x14ac:dyDescent="0.25">
      <c r="H228" s="14"/>
    </row>
    <row r="229" spans="8:8" s="13" customFormat="1" x14ac:dyDescent="0.25">
      <c r="H229" s="14"/>
    </row>
    <row r="230" spans="8:8" s="13" customFormat="1" x14ac:dyDescent="0.25">
      <c r="H230" s="14"/>
    </row>
    <row r="231" spans="8:8" s="13" customFormat="1" x14ac:dyDescent="0.25">
      <c r="H231" s="14"/>
    </row>
    <row r="232" spans="8:8" s="13" customFormat="1" x14ac:dyDescent="0.25">
      <c r="H232" s="14"/>
    </row>
    <row r="233" spans="8:8" s="13" customFormat="1" x14ac:dyDescent="0.25">
      <c r="H233" s="14"/>
    </row>
    <row r="234" spans="8:8" s="13" customFormat="1" x14ac:dyDescent="0.25">
      <c r="H234" s="14"/>
    </row>
    <row r="235" spans="8:8" s="13" customFormat="1" x14ac:dyDescent="0.25">
      <c r="H235" s="14"/>
    </row>
    <row r="236" spans="8:8" s="13" customFormat="1" x14ac:dyDescent="0.25">
      <c r="H236" s="14"/>
    </row>
    <row r="237" spans="8:8" s="13" customFormat="1" x14ac:dyDescent="0.25">
      <c r="H237" s="14"/>
    </row>
    <row r="238" spans="8:8" s="13" customFormat="1" x14ac:dyDescent="0.25">
      <c r="H238" s="14"/>
    </row>
    <row r="239" spans="8:8" s="13" customFormat="1" x14ac:dyDescent="0.25">
      <c r="H239" s="14"/>
    </row>
    <row r="240" spans="8:8" s="13" customFormat="1" x14ac:dyDescent="0.25">
      <c r="H240" s="14"/>
    </row>
    <row r="241" spans="8:16" s="13" customFormat="1" x14ac:dyDescent="0.25">
      <c r="H241" s="14"/>
      <c r="L241"/>
      <c r="M241"/>
      <c r="N241"/>
      <c r="O241"/>
      <c r="P241"/>
    </row>
    <row r="242" spans="8:16" s="13" customFormat="1" x14ac:dyDescent="0.25">
      <c r="H242" s="14"/>
      <c r="L242"/>
      <c r="M242"/>
      <c r="N242"/>
      <c r="O242"/>
      <c r="P242"/>
    </row>
  </sheetData>
  <mergeCells count="6">
    <mergeCell ref="O19:P20"/>
    <mergeCell ref="L19:M20"/>
    <mergeCell ref="P9:P10"/>
    <mergeCell ref="L17:P18"/>
    <mergeCell ref="L27:P28"/>
    <mergeCell ref="L21:M23"/>
  </mergeCells>
  <pageMargins left="0.75" right="0.75" top="1" bottom="1" header="0" footer="0"/>
  <pageSetup paperSize="9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Equation.3" shapeId="1025" r:id="rId4">
          <objectPr defaultSize="0" autoPict="0" r:id="rId5">
            <anchor moveWithCells="1" sizeWithCells="1">
              <from>
                <xdr:col>11</xdr:col>
                <xdr:colOff>182880</xdr:colOff>
                <xdr:row>12</xdr:row>
                <xdr:rowOff>38100</xdr:rowOff>
              </from>
              <to>
                <xdr:col>14</xdr:col>
                <xdr:colOff>350520</xdr:colOff>
                <xdr:row>15</xdr:row>
                <xdr:rowOff>99060</xdr:rowOff>
              </to>
            </anchor>
          </objectPr>
        </oleObject>
      </mc:Choice>
      <mc:Fallback>
        <oleObject progId="Equation.3" shapeId="1025" r:id="rId4"/>
      </mc:Fallback>
    </mc:AlternateContent>
    <mc:AlternateContent xmlns:mc="http://schemas.openxmlformats.org/markup-compatibility/2006">
      <mc:Choice Requires="x14">
        <oleObject progId="Equation.DSMT4" shapeId="1028" r:id="rId6">
          <objectPr defaultSize="0" autoPict="0" r:id="rId7">
            <anchor moveWithCells="1">
              <from>
                <xdr:col>1</xdr:col>
                <xdr:colOff>30480</xdr:colOff>
                <xdr:row>61</xdr:row>
                <xdr:rowOff>7620</xdr:rowOff>
              </from>
              <to>
                <xdr:col>1</xdr:col>
                <xdr:colOff>670560</xdr:colOff>
                <xdr:row>63</xdr:row>
                <xdr:rowOff>7620</xdr:rowOff>
              </to>
            </anchor>
          </objectPr>
        </oleObject>
      </mc:Choice>
      <mc:Fallback>
        <oleObject progId="Equation.DSMT4" shapeId="1028" r:id="rId6"/>
      </mc:Fallback>
    </mc:AlternateContent>
    <mc:AlternateContent xmlns:mc="http://schemas.openxmlformats.org/markup-compatibility/2006">
      <mc:Choice Requires="x14">
        <oleObject progId="Equation.DSMT4" shapeId="1031" r:id="rId8">
          <objectPr defaultSize="0" autoPict="0" r:id="rId9">
            <anchor moveWithCells="1">
              <from>
                <xdr:col>1</xdr:col>
                <xdr:colOff>144780</xdr:colOff>
                <xdr:row>3</xdr:row>
                <xdr:rowOff>182880</xdr:rowOff>
              </from>
              <to>
                <xdr:col>1</xdr:col>
                <xdr:colOff>647700</xdr:colOff>
                <xdr:row>3</xdr:row>
                <xdr:rowOff>510540</xdr:rowOff>
              </to>
            </anchor>
          </objectPr>
        </oleObject>
      </mc:Choice>
      <mc:Fallback>
        <oleObject progId="Equation.DSMT4" shapeId="1031" r:id="rId8"/>
      </mc:Fallback>
    </mc:AlternateContent>
    <mc:AlternateContent xmlns:mc="http://schemas.openxmlformats.org/markup-compatibility/2006">
      <mc:Choice Requires="x14">
        <oleObject progId="Equation.DSMT4" shapeId="1032" r:id="rId10">
          <objectPr defaultSize="0" autoPict="0" r:id="rId11">
            <anchor moveWithCells="1">
              <from>
                <xdr:col>5</xdr:col>
                <xdr:colOff>7620</xdr:colOff>
                <xdr:row>3</xdr:row>
                <xdr:rowOff>152400</xdr:rowOff>
              </from>
              <to>
                <xdr:col>5</xdr:col>
                <xdr:colOff>632460</xdr:colOff>
                <xdr:row>3</xdr:row>
                <xdr:rowOff>571500</xdr:rowOff>
              </to>
            </anchor>
          </objectPr>
        </oleObject>
      </mc:Choice>
      <mc:Fallback>
        <oleObject progId="Equation.DSMT4" shapeId="1032" r:id="rId10"/>
      </mc:Fallback>
    </mc:AlternateContent>
    <mc:AlternateContent xmlns:mc="http://schemas.openxmlformats.org/markup-compatibility/2006">
      <mc:Choice Requires="x14">
        <oleObject progId="Equation.3" shapeId="1033" r:id="rId12">
          <objectPr defaultSize="0" autoPict="0" r:id="rId13">
            <anchor moveWithCells="1" sizeWithCells="1">
              <from>
                <xdr:col>14</xdr:col>
                <xdr:colOff>182880</xdr:colOff>
                <xdr:row>18</xdr:row>
                <xdr:rowOff>30480</xdr:rowOff>
              </from>
              <to>
                <xdr:col>15</xdr:col>
                <xdr:colOff>129540</xdr:colOff>
                <xdr:row>21</xdr:row>
                <xdr:rowOff>38100</xdr:rowOff>
              </to>
            </anchor>
          </objectPr>
        </oleObject>
      </mc:Choice>
      <mc:Fallback>
        <oleObject progId="Equation.3" shapeId="1033" r:id="rId12"/>
      </mc:Fallback>
    </mc:AlternateContent>
    <mc:AlternateContent xmlns:mc="http://schemas.openxmlformats.org/markup-compatibility/2006">
      <mc:Choice Requires="x14">
        <oleObject progId="Equation.DSMT4" shapeId="1046" r:id="rId14">
          <objectPr defaultSize="0" autoPict="0" r:id="rId9">
            <anchor moveWithCells="1">
              <from>
                <xdr:col>7</xdr:col>
                <xdr:colOff>243840</xdr:colOff>
                <xdr:row>1</xdr:row>
                <xdr:rowOff>22860</xdr:rowOff>
              </from>
              <to>
                <xdr:col>7</xdr:col>
                <xdr:colOff>624840</xdr:colOff>
                <xdr:row>1</xdr:row>
                <xdr:rowOff>274320</xdr:rowOff>
              </to>
            </anchor>
          </objectPr>
        </oleObject>
      </mc:Choice>
      <mc:Fallback>
        <oleObject progId="Equation.DSMT4" shapeId="1046" r:id="rId14"/>
      </mc:Fallback>
    </mc:AlternateContent>
    <mc:AlternateContent xmlns:mc="http://schemas.openxmlformats.org/markup-compatibility/2006">
      <mc:Choice Requires="x14">
        <oleObject progId="Equation.3" shapeId="1047" r:id="rId15">
          <objectPr defaultSize="0" autoPict="0" r:id="rId16">
            <anchor moveWithCells="1" sizeWithCells="1">
              <from>
                <xdr:col>14</xdr:col>
                <xdr:colOff>502920</xdr:colOff>
                <xdr:row>8</xdr:row>
                <xdr:rowOff>30480</xdr:rowOff>
              </from>
              <to>
                <xdr:col>15</xdr:col>
                <xdr:colOff>7620</xdr:colOff>
                <xdr:row>10</xdr:row>
                <xdr:rowOff>7620</xdr:rowOff>
              </to>
            </anchor>
          </objectPr>
        </oleObject>
      </mc:Choice>
      <mc:Fallback>
        <oleObject progId="Equation.3" shapeId="1047" r:id="rId15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Plantilla</vt:lpstr>
    </vt:vector>
  </TitlesOfParts>
  <Company>UAB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</dc:creator>
  <cp:lastModifiedBy>Administrador</cp:lastModifiedBy>
  <cp:lastPrinted>2013-04-09T05:50:02Z</cp:lastPrinted>
  <dcterms:created xsi:type="dcterms:W3CDTF">2002-12-01T17:11:17Z</dcterms:created>
  <dcterms:modified xsi:type="dcterms:W3CDTF">2018-11-21T20:46:03Z</dcterms:modified>
</cp:coreProperties>
</file>