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60" windowWidth="17715" windowHeight="3075"/>
  </bookViews>
  <sheets>
    <sheet name="Movilidad" sheetId="20" r:id="rId1"/>
  </sheets>
  <calcPr calcId="145621"/>
</workbook>
</file>

<file path=xl/calcChain.xml><?xml version="1.0" encoding="utf-8"?>
<calcChain xmlns="http://schemas.openxmlformats.org/spreadsheetml/2006/main">
  <c r="H9" i="20" l="1"/>
  <c r="H11" i="20"/>
  <c r="H12" i="20"/>
  <c r="H10" i="20"/>
  <c r="J10" i="20"/>
  <c r="F10" i="20"/>
  <c r="G10" i="20" s="1"/>
  <c r="J12" i="20" l="1"/>
  <c r="J11" i="20" l="1"/>
  <c r="J9" i="20"/>
  <c r="F9" i="20"/>
  <c r="H7" i="20" l="1"/>
  <c r="H6" i="20"/>
  <c r="H5" i="20"/>
  <c r="H3" i="20"/>
  <c r="H4" i="20"/>
  <c r="F12" i="20"/>
  <c r="G12" i="20" s="1"/>
  <c r="F11" i="20"/>
  <c r="G11" i="20" s="1"/>
  <c r="F7" i="20"/>
  <c r="G7" i="20" s="1"/>
  <c r="F6" i="20"/>
  <c r="G6" i="20" s="1"/>
  <c r="F5" i="20"/>
  <c r="G5" i="20" s="1"/>
  <c r="F4" i="20"/>
  <c r="G4" i="20" s="1"/>
  <c r="F3" i="20"/>
  <c r="G3" i="20" s="1"/>
</calcChain>
</file>

<file path=xl/sharedStrings.xml><?xml version="1.0" encoding="utf-8"?>
<sst xmlns="http://schemas.openxmlformats.org/spreadsheetml/2006/main" count="32" uniqueCount="23">
  <si>
    <t>Sig.</t>
  </si>
  <si>
    <t>n</t>
  </si>
  <si>
    <t>log(n)</t>
  </si>
  <si>
    <t>BIC</t>
  </si>
  <si>
    <t>Grados de libertad</t>
  </si>
  <si>
    <t>Modelo</t>
  </si>
  <si>
    <t>Independencia [O] [D]</t>
  </si>
  <si>
    <t>Cuasi-independencia</t>
  </si>
  <si>
    <t>Saturado [O D]</t>
  </si>
  <si>
    <t>Índice de disimilitud</t>
  </si>
  <si>
    <r>
      <t xml:space="preserve">   L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</t>
    </r>
  </si>
  <si>
    <r>
      <t>Pseudo R</t>
    </r>
    <r>
      <rPr>
        <b/>
        <vertAlign val="superscript"/>
        <sz val="10"/>
        <color theme="1"/>
        <rFont val="Arial"/>
        <family val="2"/>
      </rPr>
      <t>2</t>
    </r>
  </si>
  <si>
    <t xml:space="preserve">Esquinas </t>
  </si>
  <si>
    <t>Topológico</t>
  </si>
  <si>
    <t>Orígen, Destino y Cohorte</t>
  </si>
  <si>
    <t>Orígen y Destino</t>
  </si>
  <si>
    <t>Saturado [O D C]</t>
  </si>
  <si>
    <t>Fluidez constante [O D] [O C] [D C]</t>
  </si>
  <si>
    <t>Unidiff</t>
  </si>
  <si>
    <r>
      <t>L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(S)</t>
    </r>
  </si>
  <si>
    <t>-</t>
  </si>
  <si>
    <r>
      <t>Sig. L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(S)</t>
    </r>
  </si>
  <si>
    <t>Independencia condicional [O C] [D 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</si>
</sst>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"/>
    <numFmt numFmtId="169" formatCode="0.0%"/>
    <numFmt numFmtId="170" formatCode="0.0&quot;%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68" fontId="8" fillId="0" borderId="1" xfId="0" applyNumberFormat="1" applyFont="1" applyFill="1" applyBorder="1" applyAlignment="1">
      <alignment horizontal="right" wrapText="1" indent="1"/>
    </xf>
    <xf numFmtId="0" fontId="8" fillId="0" borderId="1" xfId="0" applyFont="1" applyFill="1" applyBorder="1" applyAlignment="1">
      <alignment horizontal="right" wrapText="1" indent="2"/>
    </xf>
    <xf numFmtId="168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right" vertical="center" wrapText="1" indent="1"/>
    </xf>
    <xf numFmtId="0" fontId="8" fillId="0" borderId="1" xfId="0" applyFont="1" applyFill="1" applyBorder="1" applyAlignment="1">
      <alignment horizontal="right" vertical="center" wrapText="1" indent="2"/>
    </xf>
    <xf numFmtId="2" fontId="8" fillId="0" borderId="1" xfId="0" applyNumberFormat="1" applyFont="1" applyFill="1" applyBorder="1" applyAlignment="1">
      <alignment horizontal="right" vertical="center" wrapText="1" indent="1"/>
    </xf>
    <xf numFmtId="169" fontId="8" fillId="0" borderId="1" xfId="5" applyNumberFormat="1" applyFont="1" applyFill="1" applyBorder="1" applyAlignment="1">
      <alignment horizontal="right" vertical="center" wrapText="1" indent="1"/>
    </xf>
    <xf numFmtId="170" fontId="8" fillId="0" borderId="1" xfId="0" applyNumberFormat="1" applyFont="1" applyFill="1" applyBorder="1" applyAlignment="1">
      <alignment horizontal="right" vertical="center" wrapText="1" indent="1"/>
    </xf>
    <xf numFmtId="0" fontId="6" fillId="0" borderId="1" xfId="0" applyFont="1" applyBorder="1" applyAlignment="1">
      <alignment horizontal="center" vertical="center" wrapText="1"/>
    </xf>
    <xf numFmtId="168" fontId="8" fillId="0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2 2" xfId="2"/>
    <cellStyle name="Normal 3" xfId="4"/>
    <cellStyle name="Porcentaje" xfId="5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20" sqref="C20"/>
    </sheetView>
  </sheetViews>
  <sheetFormatPr baseColWidth="10" defaultRowHeight="14.25" x14ac:dyDescent="0.2"/>
  <cols>
    <col min="1" max="1" width="37.28515625" style="1" customWidth="1"/>
    <col min="2" max="2" width="12.7109375" style="1" customWidth="1"/>
    <col min="3" max="3" width="10.5703125" style="1" customWidth="1"/>
    <col min="4" max="4" width="8.42578125" style="1" bestFit="1" customWidth="1"/>
    <col min="5" max="5" width="7.7109375" style="1" hidden="1" customWidth="1"/>
    <col min="6" max="6" width="8.42578125" style="1" hidden="1" customWidth="1"/>
    <col min="7" max="7" width="10.85546875" style="1" customWidth="1"/>
    <col min="8" max="8" width="10.28515625" style="1" customWidth="1"/>
    <col min="9" max="9" width="14.28515625" style="1" customWidth="1"/>
    <col min="10" max="11" width="9.7109375" style="1" customWidth="1"/>
    <col min="12" max="16384" width="11.42578125" style="1"/>
  </cols>
  <sheetData>
    <row r="1" spans="1:11" ht="30.75" customHeight="1" x14ac:dyDescent="0.2">
      <c r="A1" s="16" t="s">
        <v>5</v>
      </c>
      <c r="B1" s="16" t="s">
        <v>10</v>
      </c>
      <c r="C1" s="17" t="s">
        <v>4</v>
      </c>
      <c r="D1" s="16" t="s">
        <v>0</v>
      </c>
      <c r="E1" s="16" t="s">
        <v>1</v>
      </c>
      <c r="F1" s="16" t="s">
        <v>2</v>
      </c>
      <c r="G1" s="16" t="s">
        <v>3</v>
      </c>
      <c r="H1" s="16" t="s">
        <v>11</v>
      </c>
      <c r="I1" s="16" t="s">
        <v>9</v>
      </c>
      <c r="J1" s="16" t="s">
        <v>19</v>
      </c>
      <c r="K1" s="16" t="s">
        <v>21</v>
      </c>
    </row>
    <row r="2" spans="1:11" ht="16.5" customHeight="1" x14ac:dyDescent="0.2">
      <c r="A2" s="14" t="s">
        <v>15</v>
      </c>
      <c r="B2" s="3"/>
      <c r="C2" s="4"/>
      <c r="D2" s="8"/>
      <c r="E2" s="6"/>
      <c r="F2" s="5"/>
      <c r="G2" s="11"/>
      <c r="H2" s="12"/>
      <c r="I2" s="13"/>
      <c r="J2" s="3"/>
      <c r="K2" s="3"/>
    </row>
    <row r="3" spans="1:11" ht="16.5" customHeight="1" x14ac:dyDescent="0.2">
      <c r="A3" s="7" t="s">
        <v>8</v>
      </c>
      <c r="B3" s="9">
        <v>0</v>
      </c>
      <c r="C3" s="10">
        <v>0</v>
      </c>
      <c r="D3" s="8">
        <v>1</v>
      </c>
      <c r="E3" s="6">
        <v>7404</v>
      </c>
      <c r="F3" s="5">
        <f>LN(E3)</f>
        <v>8.9097756736933889</v>
      </c>
      <c r="G3" s="11">
        <f t="shared" ref="G3:G7" si="0">B3-C3*F3</f>
        <v>0</v>
      </c>
      <c r="H3" s="12">
        <f t="shared" ref="H3" si="1">1-(B3/$B$4)</f>
        <v>1</v>
      </c>
      <c r="I3" s="13">
        <v>0</v>
      </c>
      <c r="J3" s="15" t="s">
        <v>20</v>
      </c>
      <c r="K3" s="15" t="s">
        <v>20</v>
      </c>
    </row>
    <row r="4" spans="1:11" ht="16.5" customHeight="1" x14ac:dyDescent="0.2">
      <c r="A4" s="7" t="s">
        <v>6</v>
      </c>
      <c r="B4" s="9">
        <v>1315.672</v>
      </c>
      <c r="C4" s="10">
        <v>16</v>
      </c>
      <c r="D4" s="8">
        <v>0</v>
      </c>
      <c r="E4" s="6">
        <v>7404</v>
      </c>
      <c r="F4" s="5">
        <f t="shared" ref="F4:F11" si="2">LN(E4)</f>
        <v>8.9097756736933889</v>
      </c>
      <c r="G4" s="11">
        <f t="shared" si="0"/>
        <v>1173.1155892209058</v>
      </c>
      <c r="H4" s="12">
        <f>1-(B4/$B$4)</f>
        <v>0</v>
      </c>
      <c r="I4" s="13">
        <v>15.35</v>
      </c>
      <c r="J4" s="15" t="s">
        <v>20</v>
      </c>
      <c r="K4" s="15" t="s">
        <v>20</v>
      </c>
    </row>
    <row r="5" spans="1:11" ht="16.5" customHeight="1" x14ac:dyDescent="0.2">
      <c r="A5" s="7" t="s">
        <v>7</v>
      </c>
      <c r="B5" s="9">
        <v>259.73099999999999</v>
      </c>
      <c r="C5" s="10">
        <v>11</v>
      </c>
      <c r="D5" s="8">
        <v>0</v>
      </c>
      <c r="E5" s="6">
        <v>7404</v>
      </c>
      <c r="F5" s="5">
        <f t="shared" si="2"/>
        <v>8.9097756736933889</v>
      </c>
      <c r="G5" s="11">
        <f t="shared" si="0"/>
        <v>161.72346758937272</v>
      </c>
      <c r="H5" s="12">
        <f>1-(B5/$B$4)</f>
        <v>0.80258681495083883</v>
      </c>
      <c r="I5" s="13">
        <v>8.82</v>
      </c>
      <c r="J5" s="15" t="s">
        <v>20</v>
      </c>
      <c r="K5" s="15" t="s">
        <v>20</v>
      </c>
    </row>
    <row r="6" spans="1:11" ht="16.5" customHeight="1" x14ac:dyDescent="0.2">
      <c r="A6" s="7" t="s">
        <v>12</v>
      </c>
      <c r="B6" s="9">
        <v>91.444999999999993</v>
      </c>
      <c r="C6" s="10">
        <v>7</v>
      </c>
      <c r="D6" s="8">
        <v>0</v>
      </c>
      <c r="E6" s="6">
        <v>7404</v>
      </c>
      <c r="F6" s="5">
        <f t="shared" si="2"/>
        <v>8.9097756736933889</v>
      </c>
      <c r="G6" s="11">
        <f t="shared" si="0"/>
        <v>29.076570284146271</v>
      </c>
      <c r="H6" s="12">
        <f>1-(B6/$B$4)</f>
        <v>0.93049559464669007</v>
      </c>
      <c r="I6" s="13">
        <v>5.68</v>
      </c>
      <c r="J6" s="15" t="s">
        <v>20</v>
      </c>
      <c r="K6" s="15" t="s">
        <v>20</v>
      </c>
    </row>
    <row r="7" spans="1:11" ht="16.5" customHeight="1" x14ac:dyDescent="0.2">
      <c r="A7" s="7" t="s">
        <v>13</v>
      </c>
      <c r="B7" s="9">
        <v>151.37799999999999</v>
      </c>
      <c r="C7" s="10">
        <v>12</v>
      </c>
      <c r="D7" s="8">
        <v>0</v>
      </c>
      <c r="E7" s="6">
        <v>7404</v>
      </c>
      <c r="F7" s="5">
        <f t="shared" si="2"/>
        <v>8.9097756736933889</v>
      </c>
      <c r="G7" s="11">
        <f t="shared" si="0"/>
        <v>44.46069191567932</v>
      </c>
      <c r="H7" s="12">
        <f>1-(B7/$B$4)</f>
        <v>0.88494244766172725</v>
      </c>
      <c r="I7" s="13">
        <v>4.7</v>
      </c>
      <c r="J7" s="15" t="s">
        <v>20</v>
      </c>
      <c r="K7" s="15" t="s">
        <v>20</v>
      </c>
    </row>
    <row r="8" spans="1:11" ht="16.5" customHeight="1" x14ac:dyDescent="0.2">
      <c r="A8" s="14" t="s">
        <v>14</v>
      </c>
      <c r="B8" s="3"/>
      <c r="C8" s="4"/>
      <c r="D8" s="8"/>
      <c r="E8" s="6"/>
      <c r="F8" s="5"/>
      <c r="G8" s="11"/>
      <c r="H8" s="12"/>
      <c r="I8" s="13"/>
      <c r="J8" s="3"/>
      <c r="K8" s="3"/>
    </row>
    <row r="9" spans="1:11" ht="16.5" customHeight="1" x14ac:dyDescent="0.2">
      <c r="A9" s="7" t="s">
        <v>16</v>
      </c>
      <c r="B9" s="3">
        <v>0</v>
      </c>
      <c r="C9" s="4">
        <v>0</v>
      </c>
      <c r="D9" s="8">
        <v>1</v>
      </c>
      <c r="E9" s="6">
        <v>7404</v>
      </c>
      <c r="F9" s="5">
        <f t="shared" ref="F9" si="3">LN(E9)</f>
        <v>8.9097756736933889</v>
      </c>
      <c r="G9" s="11">
        <v>0</v>
      </c>
      <c r="H9" s="12">
        <f>1-(B9/B10)</f>
        <v>1</v>
      </c>
      <c r="I9" s="13">
        <v>0</v>
      </c>
      <c r="J9" s="3">
        <f t="shared" ref="J9" si="4">((B9-C9)/E9)*(E9-7000)+C9</f>
        <v>0</v>
      </c>
      <c r="K9" s="8">
        <v>1</v>
      </c>
    </row>
    <row r="10" spans="1:11" ht="16.5" customHeight="1" x14ac:dyDescent="0.2">
      <c r="A10" s="7" t="s">
        <v>22</v>
      </c>
      <c r="B10" s="3">
        <v>1316.2370000000001</v>
      </c>
      <c r="C10" s="4">
        <v>96</v>
      </c>
      <c r="D10" s="8">
        <v>0</v>
      </c>
      <c r="E10" s="6">
        <v>7404</v>
      </c>
      <c r="F10" s="5">
        <f t="shared" ref="F10" si="5">LN(E10)</f>
        <v>8.9097756736933889</v>
      </c>
      <c r="G10" s="11">
        <f t="shared" ref="G10" si="6">B10-C10*F10</f>
        <v>460.89853532543475</v>
      </c>
      <c r="H10" s="12">
        <f>1-(B10/$B$10)</f>
        <v>0</v>
      </c>
      <c r="I10" s="13">
        <v>15</v>
      </c>
      <c r="J10" s="3">
        <f>((B10-C10)/E10)*(495)+C10</f>
        <v>177.57986426256079</v>
      </c>
      <c r="K10" s="3">
        <v>0</v>
      </c>
    </row>
    <row r="11" spans="1:11" ht="16.5" customHeight="1" x14ac:dyDescent="0.2">
      <c r="A11" s="7" t="s">
        <v>17</v>
      </c>
      <c r="B11" s="3">
        <v>127.84099999999999</v>
      </c>
      <c r="C11" s="4">
        <v>80</v>
      </c>
      <c r="D11" s="8">
        <v>1E-3</v>
      </c>
      <c r="E11" s="6">
        <v>7404</v>
      </c>
      <c r="F11" s="5">
        <f t="shared" si="2"/>
        <v>8.9097756736933889</v>
      </c>
      <c r="G11" s="11">
        <f>B11-C11*F11</f>
        <v>-584.9410538954711</v>
      </c>
      <c r="H11" s="12">
        <f t="shared" ref="H11:H12" si="7">1-(B11/$B$10)</f>
        <v>0.90287387453779222</v>
      </c>
      <c r="I11" s="13">
        <v>4.46</v>
      </c>
      <c r="J11" s="3">
        <f>((B11-C11)/E11)*(495)+C11</f>
        <v>83.198446110210696</v>
      </c>
      <c r="K11" s="3">
        <v>0.39900000000000002</v>
      </c>
    </row>
    <row r="12" spans="1:11" x14ac:dyDescent="0.2">
      <c r="A12" s="2" t="s">
        <v>18</v>
      </c>
      <c r="B12" s="3">
        <v>403.06</v>
      </c>
      <c r="C12" s="4">
        <v>90</v>
      </c>
      <c r="D12" s="8">
        <v>0</v>
      </c>
      <c r="E12" s="6">
        <v>7404</v>
      </c>
      <c r="F12" s="5">
        <f>LN(E12)</f>
        <v>8.9097756736933889</v>
      </c>
      <c r="G12" s="11">
        <f>B12-C12*F12</f>
        <v>-398.81981063240499</v>
      </c>
      <c r="H12" s="12">
        <f t="shared" si="7"/>
        <v>0.69377855203888061</v>
      </c>
      <c r="I12" s="13">
        <v>8.5</v>
      </c>
      <c r="J12" s="3">
        <f>((B12-C12)/E12)*(495)+C12</f>
        <v>110.92986223662885</v>
      </c>
      <c r="K12" s="3">
        <v>6.6000000000000003E-2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Movilidad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Pedro López Roldán</cp:lastModifiedBy>
  <dcterms:created xsi:type="dcterms:W3CDTF">2012-03-13T19:39:58Z</dcterms:created>
  <dcterms:modified xsi:type="dcterms:W3CDTF">2012-03-22T23:13:17Z</dcterms:modified>
</cp:coreProperties>
</file>